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унп" sheetId="1" r:id="rId1"/>
    <sheet name="полн." sheetId="2" r:id="rId2"/>
    <sheet name="обособл.подразд" sheetId="3" r:id="rId3"/>
    <sheet name="предприятия" sheetId="4" r:id="rId4"/>
  </sheets>
  <definedNames>
    <definedName name="_xlnm.Print_Area" localSheetId="0">'крунп'!$A$1:$H$98</definedName>
    <definedName name="_xlnm.Print_Titles" localSheetId="0">'крунп'!$9:$10</definedName>
    <definedName name="_xlnm.Print_Area" localSheetId="1">'полн.'!$A$1:$H$101</definedName>
    <definedName name="_xlnm.Print_Titles" localSheetId="1">'полн.'!$9:$10</definedName>
    <definedName name="_xlnm.Print_Titles" localSheetId="3">'предприятия'!$6:$7</definedName>
  </definedNames>
  <calcPr fullCalcOnLoad="1"/>
</workbook>
</file>

<file path=xl/sharedStrings.xml><?xml version="1.0" encoding="utf-8"?>
<sst xmlns="http://schemas.openxmlformats.org/spreadsheetml/2006/main" count="528" uniqueCount="118">
  <si>
    <t>Приложение № 2</t>
  </si>
  <si>
    <t xml:space="preserve">к письму департамента экономического </t>
  </si>
  <si>
    <t xml:space="preserve"> развития Краснодарского края</t>
  </si>
  <si>
    <t>Таблица N 7а</t>
  </si>
  <si>
    <t>Основные показатели, представляемые для разработки  уточненного прогноза социально-экономического развития                                                                         Краснодарского края на 2012 год и период до 2014 года</t>
  </si>
  <si>
    <t>муниципальное образование КОРЕНОВСКИЙ район</t>
  </si>
  <si>
    <t>(городской округ, муниципальный район)</t>
  </si>
  <si>
    <t>Показатели</t>
  </si>
  <si>
    <t>Единица измерения</t>
  </si>
  <si>
    <t>отчет</t>
  </si>
  <si>
    <t>оценка</t>
  </si>
  <si>
    <t>прогноз</t>
  </si>
  <si>
    <t>Причины низкого выполнения или большого перевыполнения показателей ИП на 2010 год, резких скачков показателей на прогнозные годы</t>
  </si>
  <si>
    <t>2009 г.</t>
  </si>
  <si>
    <t>2010 г.</t>
  </si>
  <si>
    <t>2011 г.</t>
  </si>
  <si>
    <t>2012 г.</t>
  </si>
  <si>
    <t>2013 г.</t>
  </si>
  <si>
    <t>2014 г.</t>
  </si>
  <si>
    <t xml:space="preserve"> Финансы</t>
  </si>
  <si>
    <t>Прибыль прибыльных предпр.                                                    (крупные и средние организации)</t>
  </si>
  <si>
    <t>тыс.руб.</t>
  </si>
  <si>
    <t>% к пред. году</t>
  </si>
  <si>
    <t>Раздел А Сельское хозяйство, охота и лесное хозяйство</t>
  </si>
  <si>
    <t>Раздел В Рыболовство и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</si>
  <si>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</si>
  <si>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</si>
  <si>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газа и воды</t>
  </si>
  <si>
    <t>Раздел F Строительство</t>
  </si>
  <si>
    <t>Раздел G Оптовая и розничная торговля,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</si>
  <si>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</si>
  <si>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</si>
  <si>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>транспорт</t>
  </si>
  <si>
    <t xml:space="preserve">связь  </t>
  </si>
  <si>
    <t>Прочие виды деятельности</t>
  </si>
  <si>
    <t>Убытки (крупные и средние организации)</t>
  </si>
  <si>
    <t>в процентах к предыдущему году</t>
  </si>
  <si>
    <t>Сальдированный  финансовый результат  деятельности хозяйственного комплекса территории (крупные и средние организации)</t>
  </si>
  <si>
    <t xml:space="preserve">Сальдированный  финансовый результат  деятельности хозяйственного комплекса территории    </t>
  </si>
  <si>
    <t>Заместитель главы муниципального образования</t>
  </si>
  <si>
    <r>
      <t xml:space="preserve">Кореновский район, начальник управления экономики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Е.Н.Буковская</t>
    </r>
  </si>
  <si>
    <t xml:space="preserve"> ИсполнительМуканова Л.А., тел._4-28-17</t>
  </si>
  <si>
    <t>Телефоны для справок:   253-41-08,     Максимова Ирина Анатольевна</t>
  </si>
  <si>
    <t>Приложение № 5</t>
  </si>
  <si>
    <t>Таблица N 7</t>
  </si>
  <si>
    <t>Основные показатели, представляемые для разработки  уточненного прогноза социально-экономического развития                                                                    Краснодарского края на 2012 год и период до 2014 года</t>
  </si>
  <si>
    <t>Прибыль прибыльных предприятий (по полному кругу организаций)</t>
  </si>
  <si>
    <t>Убытки (по полному кругу организаций)</t>
  </si>
  <si>
    <t>Сальдированный  финансовый результат  деятельности хозяйственного комплекса территории (по полному кругу организаций)</t>
  </si>
  <si>
    <t>Примечание:  2009 и 2010 г. - данные Краснодарстата</t>
  </si>
  <si>
    <r>
      <t xml:space="preserve">В пояснительной записке </t>
    </r>
    <r>
      <rPr>
        <b/>
        <u val="single"/>
        <sz val="10"/>
        <rFont val="Times New Roman"/>
        <family val="1"/>
      </rPr>
      <t>обязательно</t>
    </r>
    <r>
      <rPr>
        <sz val="10"/>
        <rFont val="Times New Roman"/>
        <family val="1"/>
      </rPr>
      <t xml:space="preserve"> указывать в разрезе основных видов экономической деятельности крупные и средние бюджетообразующие организации, влияющие на прибыль или убыток в 2011-2012 годах. Данное пояснение необходимо делать и на последующие годы, особенно если предполагаются резкие изменения в динамике и структуре  основных показателей.</t>
    </r>
  </si>
  <si>
    <t xml:space="preserve">Заместитель главы </t>
  </si>
  <si>
    <t>муниципального образования</t>
  </si>
  <si>
    <t>Кореновский район</t>
  </si>
  <si>
    <t>Е.Н. Буковская</t>
  </si>
  <si>
    <t>ИсполнительМуканова Л.А.Тел. 4-28-17</t>
  </si>
  <si>
    <t>Исполнитель_____________________________________Тел._____________________</t>
  </si>
  <si>
    <t>Для справок::   253-41-08,   Максимова Ирина Анатольевна</t>
  </si>
  <si>
    <r>
      <t xml:space="preserve">Анализ выполнения индикативного плана за 2009 год </t>
    </r>
    <r>
      <rPr>
        <b/>
        <sz val="10"/>
        <color indexed="10"/>
        <rFont val="Times New Roman"/>
        <family val="1"/>
      </rPr>
      <t>ОБЯЗАТЕЛЕН</t>
    </r>
    <r>
      <rPr>
        <b/>
        <sz val="10"/>
        <rFont val="Times New Roman"/>
        <family val="1"/>
      </rPr>
      <t xml:space="preserve"> с причинами невыполнения (менее 100%) и перевыполнения (свяше 115%-120%)!</t>
    </r>
  </si>
  <si>
    <t>Таблица N 7b</t>
  </si>
  <si>
    <t>Основные показатели, представляемые для разработки  прогноза социально-экономического развития                                                  Краснодарского края  на 2012 год и период до 2014 года</t>
  </si>
  <si>
    <t xml:space="preserve">Прибыль прибыльных хозяйствующих субъектов,  имеющих филиалы за пределами                                                                                          Краснодарского края и территориально-обособленные подразделения,  имеющие головные организации за  пределами Краснодарского края </t>
  </si>
  <si>
    <t xml:space="preserve">Хозяйствующие субъекты,  имеющие филиалы за пределами Краснодарского края </t>
  </si>
  <si>
    <t>в том числе:</t>
  </si>
  <si>
    <t>1.</t>
  </si>
  <si>
    <t>2.</t>
  </si>
  <si>
    <t>3.</t>
  </si>
  <si>
    <t>Итого по организациям</t>
  </si>
  <si>
    <t xml:space="preserve">Территориально-обособленные подразделения,                                                        имеющих головные организации за пределами Краснодарского края </t>
  </si>
  <si>
    <t>х</t>
  </si>
  <si>
    <t>Таблица N 7c</t>
  </si>
  <si>
    <t>Основные показатели, представляемые для разработки  прогноза                                                              социально-экономического развития Краснодарского края                                                                                    на 2012 год и период до 2014 года</t>
  </si>
  <si>
    <t>Основные крупные организации и предприятия, влияющие на формирование финансового</t>
  </si>
  <si>
    <t xml:space="preserve">результата в      МО КОРЕНОВСКИЙ  район                   </t>
  </si>
  <si>
    <t>млн.руб.</t>
  </si>
  <si>
    <t>1.ФГУП "Березанское"</t>
  </si>
  <si>
    <t>2.ФГУП "Кореновское"</t>
  </si>
  <si>
    <t>3.ОАО ППЗ "Русь"</t>
  </si>
  <si>
    <t>4.ОАО МОК "Братковский"</t>
  </si>
  <si>
    <t>5.ЗАО "Кубань"</t>
  </si>
  <si>
    <t>6.ЗАО им. М.И. Калинина</t>
  </si>
  <si>
    <t>7.ООО АПК "Кубань-Люкс"</t>
  </si>
  <si>
    <t>8.ОАО "Прогресс"</t>
  </si>
  <si>
    <t>9.ООО СП "Победа-Фест"</t>
  </si>
  <si>
    <t>2.                                            т.д.</t>
  </si>
  <si>
    <t>1.ЗАО "Кореновсксахар"</t>
  </si>
  <si>
    <t>2.ЗАО "Кореновский МКК"</t>
  </si>
  <si>
    <t>3.ООО "Хлебокомбинат"</t>
  </si>
  <si>
    <t>4.ЗАО "Фирма "Юг"</t>
  </si>
  <si>
    <t>5.ООО "Родник-98"</t>
  </si>
  <si>
    <t>6.ООО АПК "Светлый путь"</t>
  </si>
  <si>
    <t>1.ОАО "Кореновскрайгаз"</t>
  </si>
  <si>
    <t xml:space="preserve">2.МУП "ЖКХ"Кореновского </t>
  </si>
  <si>
    <t>3.ОАО "Теплосервис"</t>
  </si>
  <si>
    <t>4.Муниципальные предприятия сельских поселений</t>
  </si>
  <si>
    <t xml:space="preserve">1 ЗАО "Платнировское" </t>
  </si>
  <si>
    <t xml:space="preserve">2.ООО "РегионДорСтрой"                                    </t>
  </si>
  <si>
    <t>3.ОАО "Кореновскрайгаз"</t>
  </si>
  <si>
    <t>1.Кореновское РАЙПО</t>
  </si>
  <si>
    <t>2 ГУП КК ЦРА № 31</t>
  </si>
  <si>
    <t>1. Кореновское РАЙПО(ресторан)</t>
  </si>
  <si>
    <t xml:space="preserve">2.                                            </t>
  </si>
  <si>
    <t xml:space="preserve">1.ОАО "Кореновское автотраспортное предприятие" </t>
  </si>
  <si>
    <t>2 ОАО Кореновский элеватор</t>
  </si>
  <si>
    <t>3 ФГУ ДЭП № 108</t>
  </si>
  <si>
    <t xml:space="preserve">1 ОАО "Рынок" </t>
  </si>
  <si>
    <t>2 ГУП КК "Крайтехинвентаризация"</t>
  </si>
  <si>
    <t xml:space="preserve">3 ГУП Кореновский земельный центр </t>
  </si>
  <si>
    <t xml:space="preserve">4 МУП "Кореновск ТВ" </t>
  </si>
  <si>
    <t>1.ОАО "Прогресс"</t>
  </si>
  <si>
    <t xml:space="preserve">2.ООО"Возрождение"                                          </t>
  </si>
  <si>
    <t>1.ООО АПК "Светлый путь"</t>
  </si>
  <si>
    <t>1.МУП "Тепловые сети"</t>
  </si>
  <si>
    <t xml:space="preserve">2. ОАО "Теплосервис"                                          </t>
  </si>
  <si>
    <t xml:space="preserve">2. ОАО ДЭП № 119                                           </t>
  </si>
  <si>
    <t>3.ФГУ ДЭП № 108</t>
  </si>
  <si>
    <t>1.МУП "Кореновск-ТВ"</t>
  </si>
  <si>
    <t>2.Кореновская КЭЧ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</si>
</sst>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Arial Cyr"/>
      <family val="2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/>
      <protection/>
    </xf>
    <xf numFmtId="164" fontId="6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Alignment="1" applyProtection="1">
      <alignment/>
      <protection locked="0"/>
    </xf>
    <xf numFmtId="164" fontId="7" fillId="2" borderId="0" xfId="0" applyFont="1" applyFill="1" applyBorder="1" applyAlignment="1" applyProtection="1">
      <alignment horizontal="center"/>
      <protection/>
    </xf>
    <xf numFmtId="164" fontId="8" fillId="2" borderId="0" xfId="0" applyFont="1" applyFill="1" applyAlignment="1" applyProtection="1">
      <alignment horizont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8" fillId="2" borderId="2" xfId="0" applyFont="1" applyFill="1" applyBorder="1" applyAlignment="1" applyProtection="1">
      <alignment horizontal="center" vertical="center" wrapText="1"/>
      <protection/>
    </xf>
    <xf numFmtId="164" fontId="8" fillId="2" borderId="3" xfId="0" applyFont="1" applyFill="1" applyBorder="1" applyAlignment="1" applyProtection="1">
      <alignment horizontal="center" vertical="center"/>
      <protection/>
    </xf>
    <xf numFmtId="164" fontId="8" fillId="0" borderId="4" xfId="0" applyFont="1" applyBorder="1" applyAlignment="1" applyProtection="1">
      <alignment horizontal="center" vertic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9" fillId="0" borderId="6" xfId="0" applyFont="1" applyFill="1" applyBorder="1" applyAlignment="1" applyProtection="1">
      <alignment wrapText="1"/>
      <protection/>
    </xf>
    <xf numFmtId="164" fontId="8" fillId="2" borderId="7" xfId="0" applyFont="1" applyFill="1" applyBorder="1" applyAlignment="1" applyProtection="1">
      <alignment horizontal="center" vertical="center" wrapText="1"/>
      <protection/>
    </xf>
    <xf numFmtId="164" fontId="8" fillId="2" borderId="8" xfId="0" applyFont="1" applyFill="1" applyBorder="1" applyAlignment="1" applyProtection="1">
      <alignment horizontal="center" vertical="center" wrapText="1"/>
      <protection/>
    </xf>
    <xf numFmtId="164" fontId="8" fillId="2" borderId="3" xfId="0" applyFont="1" applyFill="1" applyBorder="1" applyAlignment="1" applyProtection="1">
      <alignment horizontal="center" vertical="center" wrapText="1"/>
      <protection/>
    </xf>
    <xf numFmtId="164" fontId="2" fillId="2" borderId="4" xfId="0" applyFont="1" applyFill="1" applyBorder="1" applyAlignment="1" applyProtection="1">
      <alignment horizontal="center" vertical="center" wrapText="1"/>
      <protection/>
    </xf>
    <xf numFmtId="165" fontId="2" fillId="2" borderId="9" xfId="0" applyNumberFormat="1" applyFont="1" applyFill="1" applyBorder="1" applyAlignment="1" applyProtection="1">
      <alignment horizontal="right"/>
      <protection/>
    </xf>
    <xf numFmtId="165" fontId="2" fillId="2" borderId="10" xfId="0" applyNumberFormat="1" applyFont="1" applyFill="1" applyBorder="1" applyAlignment="1" applyProtection="1">
      <alignment horizontal="right"/>
      <protection/>
    </xf>
    <xf numFmtId="164" fontId="10" fillId="3" borderId="11" xfId="0" applyFont="1" applyFill="1" applyBorder="1" applyAlignment="1" applyProtection="1">
      <alignment horizontal="center" vertical="center" wrapText="1"/>
      <protection/>
    </xf>
    <xf numFmtId="164" fontId="2" fillId="3" borderId="12" xfId="0" applyFont="1" applyFill="1" applyBorder="1" applyAlignment="1" applyProtection="1">
      <alignment horizontal="center" vertical="center" wrapText="1"/>
      <protection/>
    </xf>
    <xf numFmtId="165" fontId="8" fillId="3" borderId="12" xfId="0" applyNumberFormat="1" applyFont="1" applyFill="1" applyBorder="1" applyAlignment="1" applyProtection="1">
      <alignment horizontal="right"/>
      <protection/>
    </xf>
    <xf numFmtId="165" fontId="8" fillId="3" borderId="13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4" fontId="2" fillId="2" borderId="11" xfId="0" applyFont="1" applyFill="1" applyBorder="1" applyAlignment="1" applyProtection="1">
      <alignment horizontal="center" vertical="center" wrapText="1"/>
      <protection/>
    </xf>
    <xf numFmtId="164" fontId="2" fillId="2" borderId="12" xfId="0" applyFont="1" applyFill="1" applyBorder="1" applyAlignment="1" applyProtection="1">
      <alignment horizontal="center" vertical="center" wrapText="1"/>
      <protection/>
    </xf>
    <xf numFmtId="165" fontId="2" fillId="2" borderId="12" xfId="0" applyNumberFormat="1" applyFont="1" applyFill="1" applyBorder="1" applyAlignment="1" applyProtection="1">
      <alignment horizontal="right"/>
      <protection/>
    </xf>
    <xf numFmtId="165" fontId="2" fillId="2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4" fontId="11" fillId="0" borderId="11" xfId="0" applyFont="1" applyFill="1" applyBorder="1" applyAlignment="1" applyProtection="1">
      <alignment horizontal="left" wrapText="1"/>
      <protection/>
    </xf>
    <xf numFmtId="165" fontId="8" fillId="2" borderId="12" xfId="0" applyNumberFormat="1" applyFont="1" applyFill="1" applyBorder="1" applyAlignment="1" applyProtection="1">
      <alignment horizontal="right"/>
      <protection locked="0"/>
    </xf>
    <xf numFmtId="165" fontId="8" fillId="2" borderId="13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2" borderId="11" xfId="0" applyFont="1" applyFill="1" applyBorder="1" applyAlignment="1" applyProtection="1">
      <alignment horizontal="left" vertical="center" wrapText="1"/>
      <protection/>
    </xf>
    <xf numFmtId="164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11" fillId="0" borderId="11" xfId="0" applyFont="1" applyFill="1" applyBorder="1" applyAlignment="1" applyProtection="1">
      <alignment wrapText="1"/>
      <protection/>
    </xf>
    <xf numFmtId="165" fontId="2" fillId="2" borderId="12" xfId="0" applyNumberFormat="1" applyFont="1" applyFill="1" applyBorder="1" applyAlignment="1" applyProtection="1">
      <alignment horizontal="right"/>
      <protection locked="0"/>
    </xf>
    <xf numFmtId="165" fontId="2" fillId="2" borderId="13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11" fillId="0" borderId="11" xfId="0" applyFont="1" applyFill="1" applyBorder="1" applyAlignment="1" applyProtection="1">
      <alignment vertical="top" wrapText="1"/>
      <protection/>
    </xf>
    <xf numFmtId="164" fontId="8" fillId="0" borderId="11" xfId="0" applyFont="1" applyBorder="1" applyAlignment="1" applyProtection="1">
      <alignment wrapText="1"/>
      <protection/>
    </xf>
    <xf numFmtId="164" fontId="8" fillId="0" borderId="11" xfId="0" applyFont="1" applyFill="1" applyBorder="1" applyAlignment="1" applyProtection="1">
      <alignment wrapText="1"/>
      <protection/>
    </xf>
    <xf numFmtId="164" fontId="2" fillId="0" borderId="12" xfId="0" applyFont="1" applyFill="1" applyBorder="1" applyAlignment="1" applyProtection="1">
      <alignment horizontal="center" vertical="center" wrapText="1"/>
      <protection/>
    </xf>
    <xf numFmtId="165" fontId="8" fillId="0" borderId="12" xfId="0" applyNumberFormat="1" applyFont="1" applyFill="1" applyBorder="1" applyAlignment="1" applyProtection="1">
      <alignment horizontal="right"/>
      <protection locked="0"/>
    </xf>
    <xf numFmtId="165" fontId="8" fillId="0" borderId="13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/>
    </xf>
    <xf numFmtId="165" fontId="2" fillId="0" borderId="13" xfId="0" applyNumberFormat="1" applyFont="1" applyFill="1" applyBorder="1" applyAlignment="1" applyProtection="1">
      <alignment horizontal="right"/>
      <protection/>
    </xf>
    <xf numFmtId="165" fontId="8" fillId="0" borderId="12" xfId="0" applyNumberFormat="1" applyFont="1" applyFill="1" applyBorder="1" applyAlignment="1" applyProtection="1">
      <alignment horizontal="right"/>
      <protection/>
    </xf>
    <xf numFmtId="165" fontId="8" fillId="0" borderId="13" xfId="0" applyNumberFormat="1" applyFont="1" applyFill="1" applyBorder="1" applyAlignment="1" applyProtection="1">
      <alignment horizontal="right"/>
      <protection/>
    </xf>
    <xf numFmtId="164" fontId="2" fillId="0" borderId="11" xfId="0" applyFont="1" applyFill="1" applyBorder="1" applyAlignment="1" applyProtection="1">
      <alignment wrapText="1"/>
      <protection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1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8" fillId="2" borderId="12" xfId="0" applyNumberFormat="1" applyFont="1" applyFill="1" applyBorder="1" applyAlignment="1" applyProtection="1">
      <alignment horizontal="right"/>
      <protection/>
    </xf>
    <xf numFmtId="164" fontId="8" fillId="2" borderId="11" xfId="0" applyFont="1" applyFill="1" applyBorder="1" applyAlignment="1" applyProtection="1">
      <alignment horizontal="left" vertical="center" wrapText="1"/>
      <protection/>
    </xf>
    <xf numFmtId="165" fontId="8" fillId="2" borderId="13" xfId="0" applyNumberFormat="1" applyFont="1" applyFill="1" applyBorder="1" applyAlignment="1" applyProtection="1">
      <alignment horizontal="right"/>
      <protection/>
    </xf>
    <xf numFmtId="164" fontId="8" fillId="0" borderId="20" xfId="0" applyFont="1" applyFill="1" applyBorder="1" applyAlignment="1" applyProtection="1">
      <alignment wrapText="1"/>
      <protection/>
    </xf>
    <xf numFmtId="164" fontId="2" fillId="0" borderId="21" xfId="0" applyFont="1" applyFill="1" applyBorder="1" applyAlignment="1" applyProtection="1">
      <alignment horizontal="center" vertical="center" wrapText="1"/>
      <protection/>
    </xf>
    <xf numFmtId="165" fontId="2" fillId="0" borderId="21" xfId="0" applyNumberFormat="1" applyFont="1" applyFill="1" applyBorder="1" applyAlignment="1" applyProtection="1">
      <alignment horizontal="right"/>
      <protection/>
    </xf>
    <xf numFmtId="165" fontId="2" fillId="0" borderId="22" xfId="0" applyNumberFormat="1" applyFont="1" applyFill="1" applyBorder="1" applyAlignment="1" applyProtection="1">
      <alignment horizontal="right"/>
      <protection/>
    </xf>
    <xf numFmtId="164" fontId="12" fillId="0" borderId="23" xfId="0" applyFont="1" applyFill="1" applyBorder="1" applyAlignment="1" applyProtection="1">
      <alignment horizontal="left" vertical="center" wrapText="1"/>
      <protection/>
    </xf>
    <xf numFmtId="164" fontId="2" fillId="0" borderId="14" xfId="0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right"/>
      <protection/>
    </xf>
    <xf numFmtId="165" fontId="9" fillId="0" borderId="15" xfId="0" applyNumberFormat="1" applyFont="1" applyFill="1" applyBorder="1" applyAlignment="1" applyProtection="1">
      <alignment horizontal="right"/>
      <protection/>
    </xf>
    <xf numFmtId="164" fontId="13" fillId="2" borderId="0" xfId="0" applyFont="1" applyFill="1" applyBorder="1" applyAlignment="1" applyProtection="1">
      <alignment horizontal="left" vertical="center"/>
      <protection/>
    </xf>
    <xf numFmtId="164" fontId="8" fillId="0" borderId="0" xfId="0" applyFont="1" applyBorder="1" applyAlignment="1">
      <alignment/>
    </xf>
    <xf numFmtId="165" fontId="2" fillId="2" borderId="0" xfId="0" applyNumberFormat="1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Fill="1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2" fillId="2" borderId="0" xfId="0" applyFont="1" applyFill="1" applyAlignment="1" applyProtection="1">
      <alignment vertical="center" wrapText="1"/>
      <protection locked="0"/>
    </xf>
    <xf numFmtId="164" fontId="2" fillId="2" borderId="0" xfId="0" applyFont="1" applyFill="1" applyAlignment="1" applyProtection="1">
      <alignment/>
      <protection locked="0"/>
    </xf>
    <xf numFmtId="164" fontId="2" fillId="2" borderId="0" xfId="0" applyFont="1" applyFill="1" applyBorder="1" applyAlignment="1" applyProtection="1">
      <alignment horizontal="left"/>
      <protection locked="0"/>
    </xf>
    <xf numFmtId="164" fontId="2" fillId="2" borderId="0" xfId="0" applyFont="1" applyFill="1" applyAlignment="1" applyProtection="1">
      <alignment horizontal="left" wrapText="1"/>
      <protection locked="0"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horizontal="left" wrapText="1"/>
      <protection/>
    </xf>
    <xf numFmtId="164" fontId="2" fillId="2" borderId="0" xfId="0" applyFont="1" applyFill="1" applyAlignment="1" applyProtection="1">
      <alignment/>
      <protection/>
    </xf>
    <xf numFmtId="164" fontId="8" fillId="2" borderId="23" xfId="0" applyFont="1" applyFill="1" applyBorder="1" applyAlignment="1" applyProtection="1">
      <alignment horizontal="center" vertical="center"/>
      <protection/>
    </xf>
    <xf numFmtId="164" fontId="8" fillId="2" borderId="14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" fillId="2" borderId="9" xfId="0" applyFont="1" applyFill="1" applyBorder="1" applyAlignment="1" applyProtection="1">
      <alignment horizontal="center" vertical="center" wrapText="1"/>
      <protection/>
    </xf>
    <xf numFmtId="164" fontId="10" fillId="4" borderId="11" xfId="0" applyFont="1" applyFill="1" applyBorder="1" applyAlignment="1" applyProtection="1">
      <alignment horizontal="center" vertical="center" wrapText="1"/>
      <protection/>
    </xf>
    <xf numFmtId="164" fontId="2" fillId="4" borderId="12" xfId="0" applyFont="1" applyFill="1" applyBorder="1" applyAlignment="1" applyProtection="1">
      <alignment horizontal="center" vertical="center" wrapText="1"/>
      <protection/>
    </xf>
    <xf numFmtId="165" fontId="8" fillId="4" borderId="12" xfId="0" applyNumberFormat="1" applyFont="1" applyFill="1" applyBorder="1" applyAlignment="1" applyProtection="1">
      <alignment horizontal="right"/>
      <protection/>
    </xf>
    <xf numFmtId="165" fontId="8" fillId="4" borderId="13" xfId="0" applyNumberFormat="1" applyFont="1" applyFill="1" applyBorder="1" applyAlignment="1" applyProtection="1">
      <alignment horizontal="right"/>
      <protection/>
    </xf>
    <xf numFmtId="164" fontId="2" fillId="0" borderId="2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4" fontId="2" fillId="0" borderId="11" xfId="0" applyFont="1" applyBorder="1" applyAlignment="1">
      <alignment horizontal="right"/>
    </xf>
    <xf numFmtId="164" fontId="2" fillId="0" borderId="25" xfId="0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8" fillId="0" borderId="20" xfId="0" applyFont="1" applyBorder="1" applyAlignment="1" applyProtection="1">
      <alignment wrapText="1"/>
      <protection/>
    </xf>
    <xf numFmtId="164" fontId="2" fillId="2" borderId="21" xfId="0" applyFont="1" applyFill="1" applyBorder="1" applyAlignment="1" applyProtection="1">
      <alignment horizontal="center" vertical="center" wrapText="1"/>
      <protection/>
    </xf>
    <xf numFmtId="165" fontId="2" fillId="2" borderId="21" xfId="0" applyNumberFormat="1" applyFont="1" applyFill="1" applyBorder="1" applyAlignment="1" applyProtection="1">
      <alignment horizontal="right"/>
      <protection locked="0"/>
    </xf>
    <xf numFmtId="164" fontId="12" fillId="2" borderId="26" xfId="0" applyFont="1" applyFill="1" applyBorder="1" applyAlignment="1" applyProtection="1">
      <alignment horizontal="left" vertical="center" wrapText="1"/>
      <protection/>
    </xf>
    <xf numFmtId="164" fontId="2" fillId="2" borderId="27" xfId="0" applyFont="1" applyFill="1" applyBorder="1" applyAlignment="1" applyProtection="1">
      <alignment horizontal="center" vertical="center" wrapText="1"/>
      <protection/>
    </xf>
    <xf numFmtId="165" fontId="9" fillId="2" borderId="14" xfId="0" applyNumberFormat="1" applyFont="1" applyFill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horizontal="left" vertical="center"/>
      <protection/>
    </xf>
    <xf numFmtId="164" fontId="8" fillId="2" borderId="0" xfId="0" applyFont="1" applyFill="1" applyAlignment="1" applyProtection="1">
      <alignment horizontal="left" wrapText="1"/>
      <protection locked="0"/>
    </xf>
    <xf numFmtId="164" fontId="8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 horizontal="left"/>
      <protection locked="0"/>
    </xf>
    <xf numFmtId="164" fontId="2" fillId="2" borderId="0" xfId="0" applyFont="1" applyFill="1" applyBorder="1" applyAlignment="1" applyProtection="1">
      <alignment horizontal="left" wrapText="1"/>
      <protection locked="0"/>
    </xf>
    <xf numFmtId="164" fontId="0" fillId="0" borderId="0" xfId="0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/>
    </xf>
    <xf numFmtId="164" fontId="8" fillId="0" borderId="0" xfId="0" applyFont="1" applyFill="1" applyAlignment="1" applyProtection="1">
      <alignment/>
      <protection/>
    </xf>
    <xf numFmtId="164" fontId="4" fillId="0" borderId="28" xfId="0" applyFont="1" applyBorder="1" applyAlignment="1" applyProtection="1">
      <alignment horizontal="center" vertical="center" wrapText="1"/>
      <protection/>
    </xf>
    <xf numFmtId="164" fontId="8" fillId="2" borderId="16" xfId="0" applyFont="1" applyFill="1" applyBorder="1" applyAlignment="1" applyProtection="1">
      <alignment horizontal="center" vertical="center" wrapText="1"/>
      <protection/>
    </xf>
    <xf numFmtId="164" fontId="8" fillId="2" borderId="21" xfId="0" applyFont="1" applyFill="1" applyBorder="1" applyAlignment="1" applyProtection="1">
      <alignment horizontal="center" vertical="center" wrapText="1"/>
      <protection/>
    </xf>
    <xf numFmtId="164" fontId="8" fillId="2" borderId="22" xfId="0" applyFont="1" applyFill="1" applyBorder="1" applyAlignment="1" applyProtection="1">
      <alignment horizontal="center" vertical="center" wrapText="1"/>
      <protection/>
    </xf>
    <xf numFmtId="164" fontId="11" fillId="2" borderId="12" xfId="0" applyFont="1" applyFill="1" applyBorder="1" applyAlignment="1" applyProtection="1">
      <alignment horizontal="left" vertical="center" wrapText="1"/>
      <protection/>
    </xf>
    <xf numFmtId="164" fontId="0" fillId="0" borderId="12" xfId="0" applyBorder="1" applyAlignment="1">
      <alignment/>
    </xf>
    <xf numFmtId="164" fontId="15" fillId="2" borderId="12" xfId="0" applyFont="1" applyFill="1" applyBorder="1" applyAlignment="1" applyProtection="1">
      <alignment horizontal="center" vertical="center" wrapText="1"/>
      <protection/>
    </xf>
    <xf numFmtId="164" fontId="2" fillId="0" borderId="12" xfId="0" applyFont="1" applyBorder="1" applyAlignment="1" applyProtection="1">
      <alignment vertical="center" wrapText="1"/>
      <protection/>
    </xf>
    <xf numFmtId="164" fontId="2" fillId="0" borderId="12" xfId="0" applyFont="1" applyBorder="1" applyAlignment="1" applyProtection="1">
      <alignment horizontal="left" vertical="center" wrapText="1"/>
      <protection/>
    </xf>
    <xf numFmtId="164" fontId="8" fillId="0" borderId="12" xfId="0" applyFont="1" applyFill="1" applyBorder="1" applyAlignment="1" applyProtection="1">
      <alignment wrapText="1"/>
      <protection/>
    </xf>
    <xf numFmtId="164" fontId="8" fillId="0" borderId="12" xfId="0" applyFont="1" applyBorder="1" applyAlignment="1" applyProtection="1">
      <alignment horizontal="left" vertical="center" wrapText="1"/>
      <protection/>
    </xf>
    <xf numFmtId="164" fontId="10" fillId="0" borderId="12" xfId="0" applyFont="1" applyBorder="1" applyAlignment="1" applyProtection="1">
      <alignment vertical="center" wrapText="1"/>
      <protection/>
    </xf>
    <xf numFmtId="165" fontId="4" fillId="2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Font="1" applyBorder="1" applyAlignment="1">
      <alignment horizontal="center"/>
    </xf>
    <xf numFmtId="164" fontId="10" fillId="2" borderId="11" xfId="0" applyFont="1" applyFill="1" applyBorder="1" applyAlignment="1" applyProtection="1">
      <alignment horizontal="center" vertical="center" wrapText="1"/>
      <protection/>
    </xf>
    <xf numFmtId="166" fontId="2" fillId="2" borderId="12" xfId="0" applyNumberFormat="1" applyFont="1" applyFill="1" applyBorder="1" applyAlignment="1" applyProtection="1">
      <alignment horizontal="right"/>
      <protection/>
    </xf>
    <xf numFmtId="166" fontId="8" fillId="2" borderId="12" xfId="0" applyNumberFormat="1" applyFont="1" applyFill="1" applyBorder="1" applyAlignment="1" applyProtection="1">
      <alignment horizontal="right"/>
      <protection locked="0"/>
    </xf>
    <xf numFmtId="166" fontId="8" fillId="0" borderId="12" xfId="0" applyNumberFormat="1" applyFont="1" applyFill="1" applyBorder="1" applyAlignment="1" applyProtection="1">
      <alignment horizontal="right"/>
      <protection locked="0"/>
    </xf>
    <xf numFmtId="164" fontId="17" fillId="0" borderId="11" xfId="0" applyFont="1" applyFill="1" applyBorder="1" applyAlignment="1" applyProtection="1">
      <alignment horizontal="left" wrapText="1"/>
      <protection/>
    </xf>
    <xf numFmtId="166" fontId="2" fillId="2" borderId="12" xfId="0" applyNumberFormat="1" applyFont="1" applyFill="1" applyBorder="1" applyAlignment="1" applyProtection="1">
      <alignment horizontal="right"/>
      <protection locked="0"/>
    </xf>
    <xf numFmtId="164" fontId="17" fillId="0" borderId="11" xfId="0" applyFont="1" applyFill="1" applyBorder="1" applyAlignment="1" applyProtection="1">
      <alignment vertical="top" wrapText="1"/>
      <protection/>
    </xf>
    <xf numFmtId="166" fontId="8" fillId="0" borderId="12" xfId="0" applyNumberFormat="1" applyFont="1" applyFill="1" applyBorder="1" applyAlignment="1" applyProtection="1">
      <alignment horizontal="right"/>
      <protection/>
    </xf>
    <xf numFmtId="164" fontId="10" fillId="0" borderId="11" xfId="0" applyFont="1" applyBorder="1" applyAlignment="1" applyProtection="1">
      <alignment horizontal="center" wrapText="1"/>
      <protection/>
    </xf>
    <xf numFmtId="166" fontId="8" fillId="2" borderId="12" xfId="0" applyNumberFormat="1" applyFont="1" applyFill="1" applyBorder="1" applyAlignment="1" applyProtection="1">
      <alignment horizontal="right"/>
      <protection/>
    </xf>
    <xf numFmtId="164" fontId="10" fillId="0" borderId="11" xfId="0" applyFont="1" applyFill="1" applyBorder="1" applyAlignment="1" applyProtection="1">
      <alignment horizontal="center" vertical="center" wrapText="1"/>
      <protection/>
    </xf>
    <xf numFmtId="166" fontId="2" fillId="0" borderId="1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54.375" style="1" customWidth="1"/>
    <col min="2" max="2" width="17.25390625" style="1" customWidth="1"/>
    <col min="3" max="8" width="11.75390625" style="1" customWidth="1"/>
    <col min="9" max="9" width="44.875" style="1" customWidth="1"/>
    <col min="10" max="16384" width="9.125" style="1" customWidth="1"/>
  </cols>
  <sheetData>
    <row r="1" spans="5:8" ht="12.75">
      <c r="E1" s="2" t="s">
        <v>0</v>
      </c>
      <c r="F1" s="2"/>
      <c r="G1" s="2"/>
      <c r="H1" s="2"/>
    </row>
    <row r="2" spans="5:8" ht="12.75" customHeight="1">
      <c r="E2" s="3" t="s">
        <v>1</v>
      </c>
      <c r="F2" s="3"/>
      <c r="G2" s="3"/>
      <c r="H2" s="3"/>
    </row>
    <row r="3" spans="5:8" ht="12.75" customHeight="1">
      <c r="E3" s="3" t="s">
        <v>2</v>
      </c>
      <c r="F3" s="3"/>
      <c r="G3" s="3"/>
      <c r="H3" s="3"/>
    </row>
    <row r="4" spans="5:8" ht="12.75">
      <c r="E4" s="4"/>
      <c r="F4" s="5"/>
      <c r="G4" s="6" t="s">
        <v>3</v>
      </c>
      <c r="H4" s="6"/>
    </row>
    <row r="5" spans="1:8" s="8" customFormat="1" ht="30.75" customHeight="1">
      <c r="A5" s="7" t="s">
        <v>4</v>
      </c>
      <c r="B5" s="7"/>
      <c r="C5" s="7"/>
      <c r="D5" s="7"/>
      <c r="E5" s="7"/>
      <c r="F5" s="7"/>
      <c r="G5" s="7"/>
      <c r="H5" s="7"/>
    </row>
    <row r="6" spans="1:8" s="10" customFormat="1" ht="15.75">
      <c r="A6" s="9" t="s">
        <v>5</v>
      </c>
      <c r="B6" s="9"/>
      <c r="C6" s="9"/>
      <c r="D6" s="9"/>
      <c r="E6" s="9"/>
      <c r="F6" s="9"/>
      <c r="G6" s="9"/>
      <c r="H6" s="9"/>
    </row>
    <row r="7" spans="1:6" ht="12.75">
      <c r="A7" s="11" t="s">
        <v>6</v>
      </c>
      <c r="B7" s="11"/>
      <c r="C7" s="11"/>
      <c r="D7" s="11"/>
      <c r="E7" s="11"/>
      <c r="F7" s="11"/>
    </row>
    <row r="8" spans="1:8" ht="13.5">
      <c r="A8" s="12"/>
      <c r="B8" s="12"/>
      <c r="C8" s="12"/>
      <c r="D8" s="12"/>
      <c r="E8" s="12"/>
      <c r="F8" s="12"/>
      <c r="G8" s="12"/>
      <c r="H8" s="12"/>
    </row>
    <row r="9" spans="1:9" ht="12.75" customHeight="1">
      <c r="A9" s="13" t="s">
        <v>7</v>
      </c>
      <c r="B9" s="14" t="s">
        <v>8</v>
      </c>
      <c r="C9" s="15" t="s">
        <v>9</v>
      </c>
      <c r="D9" s="15"/>
      <c r="E9" s="16" t="s">
        <v>10</v>
      </c>
      <c r="F9" s="17" t="s">
        <v>11</v>
      </c>
      <c r="G9" s="17"/>
      <c r="H9" s="17"/>
      <c r="I9" s="18" t="s">
        <v>12</v>
      </c>
    </row>
    <row r="10" spans="1:9" ht="13.5" customHeight="1">
      <c r="A10" s="13"/>
      <c r="B10" s="14"/>
      <c r="C10" s="19" t="s">
        <v>13</v>
      </c>
      <c r="D10" s="19" t="s">
        <v>14</v>
      </c>
      <c r="E10" s="19" t="s">
        <v>15</v>
      </c>
      <c r="F10" s="20" t="s">
        <v>16</v>
      </c>
      <c r="G10" s="20" t="s">
        <v>17</v>
      </c>
      <c r="H10" s="20" t="s">
        <v>18</v>
      </c>
      <c r="I10" s="18"/>
    </row>
    <row r="11" spans="1:9" ht="13.5">
      <c r="A11" s="21" t="s">
        <v>19</v>
      </c>
      <c r="B11" s="22"/>
      <c r="C11" s="23"/>
      <c r="D11" s="23"/>
      <c r="E11" s="23"/>
      <c r="F11" s="23"/>
      <c r="G11" s="23"/>
      <c r="H11" s="24"/>
      <c r="I11" s="18"/>
    </row>
    <row r="12" spans="1:12" ht="27.75">
      <c r="A12" s="25" t="s">
        <v>20</v>
      </c>
      <c r="B12" s="26" t="s">
        <v>21</v>
      </c>
      <c r="C12" s="27">
        <f aca="true" t="shared" si="0" ref="C12:H12">C14+C16+C18+C20+C22+C24+C26+C28+C30+C36</f>
        <v>540254</v>
      </c>
      <c r="D12" s="27">
        <f t="shared" si="0"/>
        <v>398327</v>
      </c>
      <c r="E12" s="27">
        <f t="shared" si="0"/>
        <v>442454</v>
      </c>
      <c r="F12" s="27">
        <f t="shared" si="0"/>
        <v>501307</v>
      </c>
      <c r="G12" s="27">
        <f t="shared" si="0"/>
        <v>570395</v>
      </c>
      <c r="H12" s="28">
        <f t="shared" si="0"/>
        <v>654202</v>
      </c>
      <c r="K12" s="29">
        <v>540254</v>
      </c>
      <c r="L12" s="30">
        <v>398327</v>
      </c>
    </row>
    <row r="13" spans="1:12" ht="13.5">
      <c r="A13" s="31"/>
      <c r="B13" s="32" t="s">
        <v>22</v>
      </c>
      <c r="C13" s="33">
        <v>108</v>
      </c>
      <c r="D13" s="33">
        <f>D12/C12*100</f>
        <v>73.72957904985434</v>
      </c>
      <c r="E13" s="33">
        <f>E12/D12*100</f>
        <v>111.0780840866926</v>
      </c>
      <c r="F13" s="33">
        <f>F12/E12*100</f>
        <v>113.30149574871061</v>
      </c>
      <c r="G13" s="33">
        <f>G12/F12*100</f>
        <v>113.7815749630466</v>
      </c>
      <c r="H13" s="34">
        <f>H12/G12*100</f>
        <v>114.69280060309084</v>
      </c>
      <c r="K13" s="35"/>
      <c r="L13" s="36"/>
    </row>
    <row r="14" spans="1:12" ht="12.75">
      <c r="A14" s="37" t="s">
        <v>23</v>
      </c>
      <c r="B14" s="32"/>
      <c r="C14" s="38">
        <v>167938</v>
      </c>
      <c r="D14" s="38">
        <v>209846</v>
      </c>
      <c r="E14" s="38">
        <v>232060</v>
      </c>
      <c r="F14" s="38">
        <v>263000</v>
      </c>
      <c r="G14" s="38">
        <v>299900</v>
      </c>
      <c r="H14" s="39">
        <v>344900</v>
      </c>
      <c r="K14" s="40">
        <v>167938</v>
      </c>
      <c r="L14" s="41">
        <v>209846</v>
      </c>
    </row>
    <row r="15" spans="1:12" ht="12.75">
      <c r="A15" s="42"/>
      <c r="B15" s="32" t="s">
        <v>22</v>
      </c>
      <c r="C15" s="33">
        <v>70.6</v>
      </c>
      <c r="D15" s="33">
        <f>D14/C14*100</f>
        <v>124.95444747466327</v>
      </c>
      <c r="E15" s="33">
        <f>E14/D14*100</f>
        <v>110.5858582007758</v>
      </c>
      <c r="F15" s="33">
        <f>F14/E14*100</f>
        <v>113.33275876928381</v>
      </c>
      <c r="G15" s="33">
        <f>G14/F14*100</f>
        <v>114.03041825095058</v>
      </c>
      <c r="H15" s="34">
        <f>H14/G14*100</f>
        <v>115.0050016672224</v>
      </c>
      <c r="K15" s="43"/>
      <c r="L15" s="44"/>
    </row>
    <row r="16" spans="1:12" ht="12.75">
      <c r="A16" s="45" t="s">
        <v>24</v>
      </c>
      <c r="B16" s="32" t="s">
        <v>21</v>
      </c>
      <c r="C16" s="46"/>
      <c r="D16" s="46"/>
      <c r="E16" s="46"/>
      <c r="F16" s="46"/>
      <c r="G16" s="46"/>
      <c r="H16" s="47"/>
      <c r="K16" s="48"/>
      <c r="L16" s="49"/>
    </row>
    <row r="17" spans="1:12" ht="12.75">
      <c r="A17" s="45"/>
      <c r="B17" s="32" t="s">
        <v>22</v>
      </c>
      <c r="C17" s="33"/>
      <c r="D17" s="33" t="e">
        <f>D16/C16*100</f>
        <v>#DIV/0!</v>
      </c>
      <c r="E17" s="33" t="e">
        <f>E16/D16*100</f>
        <v>#DIV/0!</v>
      </c>
      <c r="F17" s="33" t="e">
        <f>F16/E16*100</f>
        <v>#DIV/0!</v>
      </c>
      <c r="G17" s="33" t="e">
        <f>G16/F16*100</f>
        <v>#DIV/0!</v>
      </c>
      <c r="H17" s="34" t="e">
        <f>H16/G16*100</f>
        <v>#DIV/0!</v>
      </c>
      <c r="K17" s="48"/>
      <c r="L17" s="49"/>
    </row>
    <row r="18" spans="1:12" ht="12.75">
      <c r="A18" s="45" t="s">
        <v>25</v>
      </c>
      <c r="B18" s="32" t="s">
        <v>21</v>
      </c>
      <c r="C18" s="46"/>
      <c r="D18" s="46"/>
      <c r="E18" s="46"/>
      <c r="F18" s="46"/>
      <c r="G18" s="46"/>
      <c r="H18" s="47"/>
      <c r="K18" s="48"/>
      <c r="L18" s="49"/>
    </row>
    <row r="19" spans="1:12" ht="12.75">
      <c r="A19" s="45"/>
      <c r="B19" s="32" t="s">
        <v>22</v>
      </c>
      <c r="C19" s="33"/>
      <c r="D19" s="33" t="e">
        <f>D18/C18*100</f>
        <v>#DIV/0!</v>
      </c>
      <c r="E19" s="33" t="e">
        <f>E18/D18*100</f>
        <v>#DIV/0!</v>
      </c>
      <c r="F19" s="33" t="e">
        <f>F18/E18*100</f>
        <v>#DIV/0!</v>
      </c>
      <c r="G19" s="33" t="e">
        <f>G18/F18*100</f>
        <v>#DIV/0!</v>
      </c>
      <c r="H19" s="34" t="e">
        <f>H18/G18*100</f>
        <v>#DIV/0!</v>
      </c>
      <c r="K19" s="48"/>
      <c r="L19" s="49"/>
    </row>
    <row r="20" spans="1:12" ht="12.75">
      <c r="A20" s="50" t="s">
        <v>26</v>
      </c>
      <c r="B20" s="32" t="s">
        <v>21</v>
      </c>
      <c r="C20" s="38">
        <v>285797</v>
      </c>
      <c r="D20" s="38">
        <v>56225</v>
      </c>
      <c r="E20" s="38">
        <v>68819</v>
      </c>
      <c r="F20" s="38">
        <v>77903</v>
      </c>
      <c r="G20" s="38">
        <v>88810</v>
      </c>
      <c r="H20" s="39">
        <v>102130</v>
      </c>
      <c r="K20" s="48">
        <v>285797</v>
      </c>
      <c r="L20" s="49">
        <v>56225</v>
      </c>
    </row>
    <row r="21" spans="1:12" ht="12.75">
      <c r="A21" s="50"/>
      <c r="B21" s="32" t="s">
        <v>22</v>
      </c>
      <c r="C21" s="33">
        <v>164</v>
      </c>
      <c r="D21" s="33">
        <f>D20/C20*100</f>
        <v>19.67305465067863</v>
      </c>
      <c r="E21" s="33">
        <f>E20/D20*100</f>
        <v>122.39928857269898</v>
      </c>
      <c r="F21" s="33">
        <f>F20/E20*100</f>
        <v>113.19984306659498</v>
      </c>
      <c r="G21" s="33">
        <f>G20/F20*100</f>
        <v>114.00074451561557</v>
      </c>
      <c r="H21" s="34">
        <f>H20/G20*100</f>
        <v>114.9983110010134</v>
      </c>
      <c r="K21" s="48"/>
      <c r="L21" s="49"/>
    </row>
    <row r="22" spans="1:12" ht="25.5">
      <c r="A22" s="51" t="s">
        <v>27</v>
      </c>
      <c r="B22" s="32" t="s">
        <v>21</v>
      </c>
      <c r="C22" s="38">
        <v>9780</v>
      </c>
      <c r="D22" s="38">
        <v>2983</v>
      </c>
      <c r="E22" s="38">
        <v>415</v>
      </c>
      <c r="F22" s="38">
        <v>420</v>
      </c>
      <c r="G22" s="38">
        <v>440</v>
      </c>
      <c r="H22" s="39">
        <v>470</v>
      </c>
      <c r="K22" s="48">
        <v>9780</v>
      </c>
      <c r="L22" s="49">
        <v>2983</v>
      </c>
    </row>
    <row r="23" spans="1:12" ht="12.75">
      <c r="A23" s="51"/>
      <c r="B23" s="32" t="s">
        <v>22</v>
      </c>
      <c r="C23" s="33">
        <v>205.7</v>
      </c>
      <c r="D23" s="33">
        <f>D22/C22*100</f>
        <v>30.501022494887525</v>
      </c>
      <c r="E23" s="33">
        <f>E22/D22*100</f>
        <v>13.912168957425411</v>
      </c>
      <c r="F23" s="33">
        <f>F22/E22*100</f>
        <v>101.20481927710843</v>
      </c>
      <c r="G23" s="33">
        <f>G22/F22*100</f>
        <v>104.76190476190477</v>
      </c>
      <c r="H23" s="34">
        <f>H22/G22*100</f>
        <v>106.81818181818181</v>
      </c>
      <c r="K23" s="48"/>
      <c r="L23" s="49"/>
    </row>
    <row r="24" spans="1:12" ht="12.75">
      <c r="A24" s="51" t="s">
        <v>28</v>
      </c>
      <c r="B24" s="32" t="s">
        <v>21</v>
      </c>
      <c r="C24" s="38">
        <v>59722</v>
      </c>
      <c r="D24" s="38">
        <v>42984</v>
      </c>
      <c r="E24" s="38">
        <v>48550</v>
      </c>
      <c r="F24" s="38">
        <v>55120</v>
      </c>
      <c r="G24" s="38">
        <v>62840</v>
      </c>
      <c r="H24" s="39">
        <v>72580</v>
      </c>
      <c r="K24" s="48">
        <v>59722</v>
      </c>
      <c r="L24" s="49">
        <v>42984</v>
      </c>
    </row>
    <row r="25" spans="1:12" ht="12.75">
      <c r="A25" s="51"/>
      <c r="B25" s="32" t="s">
        <v>22</v>
      </c>
      <c r="C25" s="33">
        <v>143.4</v>
      </c>
      <c r="D25" s="33">
        <f>D24/C24*100</f>
        <v>71.9734771106125</v>
      </c>
      <c r="E25" s="33">
        <f>E24/D24*100</f>
        <v>112.94900428066256</v>
      </c>
      <c r="F25" s="33">
        <f>F24/E24*100</f>
        <v>113.53244078269825</v>
      </c>
      <c r="G25" s="33">
        <f>G24/F24*100</f>
        <v>114.00580551523947</v>
      </c>
      <c r="H25" s="34">
        <f>H24/G24*100</f>
        <v>115.49968173138127</v>
      </c>
      <c r="K25" s="48"/>
      <c r="L25" s="49"/>
    </row>
    <row r="26" spans="1:12" ht="38.25">
      <c r="A26" s="51" t="s">
        <v>29</v>
      </c>
      <c r="B26" s="32" t="s">
        <v>21</v>
      </c>
      <c r="C26" s="38">
        <v>10944</v>
      </c>
      <c r="D26" s="38">
        <v>109</v>
      </c>
      <c r="E26" s="38">
        <v>115</v>
      </c>
      <c r="F26" s="38">
        <v>124</v>
      </c>
      <c r="G26" s="38">
        <v>135</v>
      </c>
      <c r="H26" s="39">
        <v>150</v>
      </c>
      <c r="K26" s="48">
        <v>10944</v>
      </c>
      <c r="L26" s="49">
        <v>109</v>
      </c>
    </row>
    <row r="27" spans="1:12" ht="12.75">
      <c r="A27" s="51"/>
      <c r="B27" s="32" t="s">
        <v>22</v>
      </c>
      <c r="C27" s="33">
        <v>41.2</v>
      </c>
      <c r="D27" s="33">
        <f>D26/C26*100</f>
        <v>0.9959795321637427</v>
      </c>
      <c r="E27" s="33">
        <f>E26/D26*100</f>
        <v>105.50458715596329</v>
      </c>
      <c r="F27" s="33">
        <f>F26/E26*100</f>
        <v>107.82608695652173</v>
      </c>
      <c r="G27" s="33">
        <f>G26/F26*100</f>
        <v>108.87096774193547</v>
      </c>
      <c r="H27" s="34">
        <f>H26/G26*100</f>
        <v>111.11111111111111</v>
      </c>
      <c r="K27" s="48"/>
      <c r="L27" s="49"/>
    </row>
    <row r="28" spans="1:12" ht="12.75">
      <c r="A28" s="52" t="s">
        <v>30</v>
      </c>
      <c r="B28" s="53" t="s">
        <v>21</v>
      </c>
      <c r="C28" s="54"/>
      <c r="D28" s="54">
        <v>14758</v>
      </c>
      <c r="E28" s="54">
        <v>18100</v>
      </c>
      <c r="F28" s="54">
        <v>20500</v>
      </c>
      <c r="G28" s="54">
        <v>22610</v>
      </c>
      <c r="H28" s="55">
        <v>24872</v>
      </c>
      <c r="K28" s="48"/>
      <c r="L28" s="49">
        <v>14758</v>
      </c>
    </row>
    <row r="29" spans="1:12" ht="12.75">
      <c r="A29" s="52"/>
      <c r="B29" s="53" t="s">
        <v>22</v>
      </c>
      <c r="C29" s="56"/>
      <c r="D29" s="56" t="e">
        <f>D28/C28*100</f>
        <v>#DIV/0!</v>
      </c>
      <c r="E29" s="56">
        <f>E28/D28*100</f>
        <v>122.64534489768262</v>
      </c>
      <c r="F29" s="56">
        <f>F28/E28*100</f>
        <v>113.2596685082873</v>
      </c>
      <c r="G29" s="56">
        <f>G28/F28*100</f>
        <v>110.29268292682927</v>
      </c>
      <c r="H29" s="57">
        <f>H28/G28*100</f>
        <v>110.00442282176029</v>
      </c>
      <c r="K29" s="48"/>
      <c r="L29" s="49"/>
    </row>
    <row r="30" spans="1:12" ht="12.75">
      <c r="A30" s="52" t="s">
        <v>31</v>
      </c>
      <c r="B30" s="53"/>
      <c r="C30" s="58">
        <v>4933</v>
      </c>
      <c r="D30" s="58">
        <v>6597</v>
      </c>
      <c r="E30" s="58">
        <v>8075</v>
      </c>
      <c r="F30" s="58">
        <v>9140</v>
      </c>
      <c r="G30" s="58">
        <v>10420</v>
      </c>
      <c r="H30" s="59">
        <v>11930</v>
      </c>
      <c r="K30" s="48">
        <v>4933</v>
      </c>
      <c r="L30" s="49">
        <v>6597</v>
      </c>
    </row>
    <row r="31" spans="1:12" ht="12.75">
      <c r="A31" s="52"/>
      <c r="B31" s="53" t="s">
        <v>22</v>
      </c>
      <c r="C31" s="56">
        <v>9.2</v>
      </c>
      <c r="D31" s="56">
        <f>D30/C30*100</f>
        <v>133.7320089195216</v>
      </c>
      <c r="E31" s="56">
        <f>E30/D30*100</f>
        <v>122.40412308625133</v>
      </c>
      <c r="F31" s="56">
        <f>F30/E30*100</f>
        <v>113.18885448916409</v>
      </c>
      <c r="G31" s="56">
        <f>G30/F30*100</f>
        <v>114.0043763676149</v>
      </c>
      <c r="H31" s="57">
        <f>H30/G30*100</f>
        <v>114.49136276391553</v>
      </c>
      <c r="K31" s="48"/>
      <c r="L31" s="49"/>
    </row>
    <row r="32" spans="1:12" ht="12.75">
      <c r="A32" s="60" t="s">
        <v>32</v>
      </c>
      <c r="B32" s="53" t="s">
        <v>21</v>
      </c>
      <c r="C32" s="58">
        <v>4933</v>
      </c>
      <c r="D32" s="58">
        <v>6597</v>
      </c>
      <c r="E32" s="61">
        <v>8075</v>
      </c>
      <c r="F32" s="61">
        <v>9140</v>
      </c>
      <c r="G32" s="61">
        <v>10420</v>
      </c>
      <c r="H32" s="62">
        <v>11930</v>
      </c>
      <c r="K32" s="48">
        <v>1195</v>
      </c>
      <c r="L32" s="49">
        <v>1548</v>
      </c>
    </row>
    <row r="33" spans="1:12" ht="12.75">
      <c r="A33" s="63"/>
      <c r="B33" s="32" t="s">
        <v>22</v>
      </c>
      <c r="C33" s="33">
        <v>9.2</v>
      </c>
      <c r="D33" s="33">
        <f>D32/C32*100</f>
        <v>133.7320089195216</v>
      </c>
      <c r="E33" s="33">
        <f>E32/D32*100</f>
        <v>122.40412308625133</v>
      </c>
      <c r="F33" s="33">
        <f>F32/E32*100</f>
        <v>113.18885448916409</v>
      </c>
      <c r="G33" s="33">
        <f>G32/F32*100</f>
        <v>114.0043763676149</v>
      </c>
      <c r="H33" s="34">
        <f>H32/G32*100</f>
        <v>114.49136276391553</v>
      </c>
      <c r="K33" s="48"/>
      <c r="L33" s="49"/>
    </row>
    <row r="34" spans="1:12" ht="12.75">
      <c r="A34" s="63" t="s">
        <v>33</v>
      </c>
      <c r="B34" s="32" t="s">
        <v>21</v>
      </c>
      <c r="C34" s="46"/>
      <c r="D34" s="46"/>
      <c r="E34" s="46"/>
      <c r="F34" s="46"/>
      <c r="G34" s="46"/>
      <c r="H34" s="47"/>
      <c r="K34" s="48"/>
      <c r="L34" s="49"/>
    </row>
    <row r="35" spans="1:12" ht="12.75">
      <c r="A35" s="63"/>
      <c r="B35" s="32" t="s">
        <v>22</v>
      </c>
      <c r="C35" s="33"/>
      <c r="D35" s="33" t="e">
        <f>D34/C34*100</f>
        <v>#DIV/0!</v>
      </c>
      <c r="E35" s="33" t="e">
        <f>E34/D34*100</f>
        <v>#DIV/0!</v>
      </c>
      <c r="F35" s="33" t="e">
        <f>F34/E34*100</f>
        <v>#DIV/0!</v>
      </c>
      <c r="G35" s="33" t="e">
        <f>G34/F34*100</f>
        <v>#DIV/0!</v>
      </c>
      <c r="H35" s="34" t="e">
        <f>H34/G34*100</f>
        <v>#DIV/0!</v>
      </c>
      <c r="K35" s="48"/>
      <c r="L35" s="49"/>
    </row>
    <row r="36" spans="1:12" ht="12.75">
      <c r="A36" s="51" t="s">
        <v>34</v>
      </c>
      <c r="B36" s="32" t="s">
        <v>21</v>
      </c>
      <c r="C36" s="38">
        <v>1140</v>
      </c>
      <c r="D36" s="38">
        <v>64825</v>
      </c>
      <c r="E36" s="38">
        <v>66320</v>
      </c>
      <c r="F36" s="38">
        <v>75100</v>
      </c>
      <c r="G36" s="38">
        <v>85240</v>
      </c>
      <c r="H36" s="39">
        <v>97170</v>
      </c>
      <c r="K36" s="48">
        <v>1140</v>
      </c>
      <c r="L36" s="49">
        <v>64825</v>
      </c>
    </row>
    <row r="37" spans="1:12" ht="13.5">
      <c r="A37" s="51"/>
      <c r="B37" s="32" t="s">
        <v>22</v>
      </c>
      <c r="C37" s="33">
        <v>52.9</v>
      </c>
      <c r="D37" s="33">
        <f>D36/C36*100</f>
        <v>5686.40350877193</v>
      </c>
      <c r="E37" s="33">
        <f>E36/D36*100</f>
        <v>102.3062090242962</v>
      </c>
      <c r="F37" s="33">
        <f>F36/E36*100</f>
        <v>113.23884197828708</v>
      </c>
      <c r="G37" s="33">
        <f>G36/F36*100</f>
        <v>113.50199733688416</v>
      </c>
      <c r="H37" s="34">
        <f>H36/G36*100</f>
        <v>113.99577663068983</v>
      </c>
      <c r="K37" s="64"/>
      <c r="L37" s="65"/>
    </row>
    <row r="38" spans="1:12" ht="14.25">
      <c r="A38" s="25" t="s">
        <v>35</v>
      </c>
      <c r="B38" s="26" t="s">
        <v>21</v>
      </c>
      <c r="C38" s="27">
        <f aca="true" t="shared" si="1" ref="C38:H38">C40+C42+C44+C46+C48+C50+C52+C54+C56+C62</f>
        <v>12751</v>
      </c>
      <c r="D38" s="27">
        <f t="shared" si="1"/>
        <v>7966</v>
      </c>
      <c r="E38" s="27">
        <f t="shared" si="1"/>
        <v>2000</v>
      </c>
      <c r="F38" s="27">
        <f t="shared" si="1"/>
        <v>500</v>
      </c>
      <c r="G38" s="27">
        <f t="shared" si="1"/>
        <v>150</v>
      </c>
      <c r="H38" s="28">
        <f t="shared" si="1"/>
        <v>110</v>
      </c>
      <c r="K38" s="66">
        <v>12751</v>
      </c>
      <c r="L38" s="30">
        <v>7966</v>
      </c>
    </row>
    <row r="39" spans="1:12" ht="12.75">
      <c r="A39" s="42" t="s">
        <v>36</v>
      </c>
      <c r="B39" s="32" t="s">
        <v>22</v>
      </c>
      <c r="C39" s="33">
        <v>19.5</v>
      </c>
      <c r="D39" s="33">
        <f>D38/C38*100</f>
        <v>62.473531487726454</v>
      </c>
      <c r="E39" s="33">
        <f>E38/D38*100</f>
        <v>25.106703489831784</v>
      </c>
      <c r="F39" s="33">
        <f>F38/E38*100</f>
        <v>25</v>
      </c>
      <c r="G39" s="33">
        <f>G38/F38*100</f>
        <v>30</v>
      </c>
      <c r="H39" s="34">
        <f>H38/G38*100</f>
        <v>73.33333333333333</v>
      </c>
      <c r="K39" s="67"/>
      <c r="L39" s="65"/>
    </row>
    <row r="40" spans="1:12" ht="12.75">
      <c r="A40" s="37" t="s">
        <v>23</v>
      </c>
      <c r="B40" s="32" t="s">
        <v>21</v>
      </c>
      <c r="C40" s="38">
        <v>7827</v>
      </c>
      <c r="D40" s="38">
        <v>559</v>
      </c>
      <c r="E40" s="38">
        <v>0</v>
      </c>
      <c r="F40" s="38">
        <v>0</v>
      </c>
      <c r="G40" s="38">
        <v>0</v>
      </c>
      <c r="H40" s="39">
        <v>0</v>
      </c>
      <c r="K40" s="43">
        <v>7827</v>
      </c>
      <c r="L40" s="44">
        <v>559</v>
      </c>
    </row>
    <row r="41" spans="1:12" ht="12.75">
      <c r="A41" s="42"/>
      <c r="B41" s="32" t="s">
        <v>22</v>
      </c>
      <c r="C41" s="33">
        <v>22.4</v>
      </c>
      <c r="D41" s="33">
        <f>D40/C40*100</f>
        <v>7.1419445509135056</v>
      </c>
      <c r="E41" s="33">
        <f>E40/D40*100</f>
        <v>0</v>
      </c>
      <c r="F41" s="33" t="e">
        <f>F40/E40*100</f>
        <v>#DIV/0!</v>
      </c>
      <c r="G41" s="33" t="e">
        <f>G40/F40*100</f>
        <v>#DIV/0!</v>
      </c>
      <c r="H41" s="34" t="e">
        <f>H40/G40*100</f>
        <v>#DIV/0!</v>
      </c>
      <c r="K41" s="43"/>
      <c r="L41" s="44"/>
    </row>
    <row r="42" spans="1:12" ht="12.75">
      <c r="A42" s="45" t="s">
        <v>24</v>
      </c>
      <c r="B42" s="32" t="s">
        <v>21</v>
      </c>
      <c r="C42" s="46"/>
      <c r="D42" s="46"/>
      <c r="E42" s="46"/>
      <c r="F42" s="46"/>
      <c r="G42" s="46"/>
      <c r="H42" s="47"/>
      <c r="K42" s="48"/>
      <c r="L42" s="49"/>
    </row>
    <row r="43" spans="1:12" ht="12.75">
      <c r="A43" s="45"/>
      <c r="B43" s="32" t="s">
        <v>22</v>
      </c>
      <c r="C43" s="33"/>
      <c r="D43" s="33" t="e">
        <f>D42/C42*100</f>
        <v>#DIV/0!</v>
      </c>
      <c r="E43" s="33" t="e">
        <f>E42/D42*100</f>
        <v>#DIV/0!</v>
      </c>
      <c r="F43" s="33" t="e">
        <f>F42/E42*100</f>
        <v>#DIV/0!</v>
      </c>
      <c r="G43" s="33" t="e">
        <f>G42/F42*100</f>
        <v>#DIV/0!</v>
      </c>
      <c r="H43" s="34" t="e">
        <f>H42/G42*100</f>
        <v>#DIV/0!</v>
      </c>
      <c r="K43" s="48"/>
      <c r="L43" s="49"/>
    </row>
    <row r="44" spans="1:12" ht="12.75">
      <c r="A44" s="45" t="s">
        <v>25</v>
      </c>
      <c r="B44" s="32"/>
      <c r="C44" s="46"/>
      <c r="D44" s="46"/>
      <c r="E44" s="46"/>
      <c r="F44" s="46"/>
      <c r="G44" s="46"/>
      <c r="H44" s="47"/>
      <c r="K44" s="48"/>
      <c r="L44" s="49"/>
    </row>
    <row r="45" spans="1:12" ht="12.75">
      <c r="A45" s="45"/>
      <c r="B45" s="32" t="s">
        <v>22</v>
      </c>
      <c r="C45" s="33"/>
      <c r="D45" s="33" t="e">
        <f>D44/C44*100</f>
        <v>#DIV/0!</v>
      </c>
      <c r="E45" s="33" t="e">
        <f>E44/D44*100</f>
        <v>#DIV/0!</v>
      </c>
      <c r="F45" s="33" t="e">
        <f>F44/E44*100</f>
        <v>#DIV/0!</v>
      </c>
      <c r="G45" s="33" t="e">
        <f>G44/F44*100</f>
        <v>#DIV/0!</v>
      </c>
      <c r="H45" s="34" t="e">
        <f>H44/G44*100</f>
        <v>#DIV/0!</v>
      </c>
      <c r="K45" s="48"/>
      <c r="L45" s="49"/>
    </row>
    <row r="46" spans="1:12" ht="12.75">
      <c r="A46" s="50" t="s">
        <v>26</v>
      </c>
      <c r="B46" s="32" t="s">
        <v>21</v>
      </c>
      <c r="C46" s="38"/>
      <c r="D46" s="38">
        <v>5332</v>
      </c>
      <c r="E46" s="38">
        <v>0</v>
      </c>
      <c r="F46" s="38">
        <v>0</v>
      </c>
      <c r="G46" s="38">
        <v>0</v>
      </c>
      <c r="H46" s="39">
        <v>0</v>
      </c>
      <c r="K46" s="48"/>
      <c r="L46" s="49">
        <v>5332</v>
      </c>
    </row>
    <row r="47" spans="1:12" ht="12.75">
      <c r="A47" s="50"/>
      <c r="B47" s="32" t="s">
        <v>22</v>
      </c>
      <c r="C47" s="33"/>
      <c r="D47" s="33" t="e">
        <f>D46/C46*100</f>
        <v>#DIV/0!</v>
      </c>
      <c r="E47" s="33">
        <f>E46/D46*100</f>
        <v>0</v>
      </c>
      <c r="F47" s="33" t="e">
        <f>F46/E46*100</f>
        <v>#DIV/0!</v>
      </c>
      <c r="G47" s="33" t="e">
        <f>G46/F46*100</f>
        <v>#DIV/0!</v>
      </c>
      <c r="H47" s="34" t="e">
        <f>H46/G46*100</f>
        <v>#DIV/0!</v>
      </c>
      <c r="K47" s="48"/>
      <c r="L47" s="49"/>
    </row>
    <row r="48" spans="1:12" ht="25.5">
      <c r="A48" s="51" t="s">
        <v>27</v>
      </c>
      <c r="B48" s="32" t="s">
        <v>21</v>
      </c>
      <c r="C48" s="38"/>
      <c r="D48" s="38">
        <v>1936</v>
      </c>
      <c r="E48" s="38">
        <v>1500</v>
      </c>
      <c r="F48" s="38">
        <v>500</v>
      </c>
      <c r="G48" s="38">
        <v>150</v>
      </c>
      <c r="H48" s="39">
        <v>110</v>
      </c>
      <c r="K48" s="48"/>
      <c r="L48" s="49">
        <v>1936</v>
      </c>
    </row>
    <row r="49" spans="1:12" ht="12.75">
      <c r="A49" s="51"/>
      <c r="B49" s="32" t="s">
        <v>22</v>
      </c>
      <c r="C49" s="33"/>
      <c r="D49" s="33" t="e">
        <f>D48/C48*100</f>
        <v>#DIV/0!</v>
      </c>
      <c r="E49" s="33">
        <f>E48/D48*100</f>
        <v>77.47933884297521</v>
      </c>
      <c r="F49" s="33">
        <f>F48/E48*100</f>
        <v>33.33333333333333</v>
      </c>
      <c r="G49" s="33">
        <f>G48/F48*100</f>
        <v>30</v>
      </c>
      <c r="H49" s="34">
        <f>H48/G48*100</f>
        <v>73.33333333333333</v>
      </c>
      <c r="K49" s="48"/>
      <c r="L49" s="49"/>
    </row>
    <row r="50" spans="1:12" ht="12.75">
      <c r="A50" s="51" t="s">
        <v>28</v>
      </c>
      <c r="B50" s="32" t="s">
        <v>21</v>
      </c>
      <c r="C50" s="46"/>
      <c r="D50" s="46"/>
      <c r="E50" s="46"/>
      <c r="F50" s="46"/>
      <c r="G50" s="46"/>
      <c r="H50" s="47"/>
      <c r="K50" s="48"/>
      <c r="L50" s="49"/>
    </row>
    <row r="51" spans="1:12" ht="12.75">
      <c r="A51" s="51"/>
      <c r="B51" s="32" t="s">
        <v>22</v>
      </c>
      <c r="C51" s="33"/>
      <c r="D51" s="33" t="e">
        <f>D50/C50*100</f>
        <v>#DIV/0!</v>
      </c>
      <c r="E51" s="33" t="e">
        <f>E50/D50*100</f>
        <v>#DIV/0!</v>
      </c>
      <c r="F51" s="33" t="e">
        <f>F50/E50*100</f>
        <v>#DIV/0!</v>
      </c>
      <c r="G51" s="33" t="e">
        <f>G50/F50*100</f>
        <v>#DIV/0!</v>
      </c>
      <c r="H51" s="34" t="e">
        <f>H50/G50*100</f>
        <v>#DIV/0!</v>
      </c>
      <c r="K51" s="48"/>
      <c r="L51" s="49"/>
    </row>
    <row r="52" spans="1:12" ht="38.25">
      <c r="A52" s="51" t="s">
        <v>29</v>
      </c>
      <c r="B52" s="32" t="s">
        <v>21</v>
      </c>
      <c r="C52" s="38">
        <v>105</v>
      </c>
      <c r="D52" s="38">
        <v>0</v>
      </c>
      <c r="E52" s="38"/>
      <c r="F52" s="38"/>
      <c r="G52" s="38"/>
      <c r="H52" s="39"/>
      <c r="K52" s="48">
        <v>105</v>
      </c>
      <c r="L52" s="49"/>
    </row>
    <row r="53" spans="1:12" ht="12.75">
      <c r="A53" s="51"/>
      <c r="B53" s="32" t="s">
        <v>22</v>
      </c>
      <c r="C53" s="33">
        <v>25</v>
      </c>
      <c r="D53" s="33">
        <f>D52/C52*100</f>
        <v>0</v>
      </c>
      <c r="E53" s="33" t="e">
        <f>E52/D52*100</f>
        <v>#DIV/0!</v>
      </c>
      <c r="F53" s="33" t="e">
        <f>F52/E52*100</f>
        <v>#DIV/0!</v>
      </c>
      <c r="G53" s="33" t="e">
        <f>G52/F52*100</f>
        <v>#DIV/0!</v>
      </c>
      <c r="H53" s="34" t="e">
        <f>H52/G52*100</f>
        <v>#DIV/0!</v>
      </c>
      <c r="K53" s="48"/>
      <c r="L53" s="49"/>
    </row>
    <row r="54" spans="1:12" ht="12.75">
      <c r="A54" s="51" t="s">
        <v>30</v>
      </c>
      <c r="B54" s="32" t="s">
        <v>21</v>
      </c>
      <c r="C54" s="46"/>
      <c r="D54" s="46"/>
      <c r="E54" s="46"/>
      <c r="F54" s="46"/>
      <c r="G54" s="46"/>
      <c r="H54" s="47"/>
      <c r="K54" s="48"/>
      <c r="L54" s="49"/>
    </row>
    <row r="55" spans="1:12" ht="12.75">
      <c r="A55" s="51"/>
      <c r="B55" s="32" t="s">
        <v>22</v>
      </c>
      <c r="C55" s="33"/>
      <c r="D55" s="33" t="e">
        <f>D54/C54*100</f>
        <v>#DIV/0!</v>
      </c>
      <c r="E55" s="33" t="e">
        <f>E54/D54*100</f>
        <v>#DIV/0!</v>
      </c>
      <c r="F55" s="33" t="e">
        <f>F54/E54*100</f>
        <v>#DIV/0!</v>
      </c>
      <c r="G55" s="33" t="e">
        <f>G54/F54*100</f>
        <v>#DIV/0!</v>
      </c>
      <c r="H55" s="34" t="e">
        <f>H54/G54*100</f>
        <v>#DIV/0!</v>
      </c>
      <c r="K55" s="48"/>
      <c r="L55" s="49"/>
    </row>
    <row r="56" spans="1:12" ht="12.75">
      <c r="A56" s="51" t="s">
        <v>31</v>
      </c>
      <c r="B56" s="32"/>
      <c r="C56" s="68">
        <f aca="true" t="shared" si="2" ref="C56:H56">C58+C60</f>
        <v>3911</v>
      </c>
      <c r="D56" s="68">
        <f t="shared" si="2"/>
        <v>0</v>
      </c>
      <c r="E56" s="68">
        <f t="shared" si="2"/>
        <v>500</v>
      </c>
      <c r="F56" s="68">
        <f t="shared" si="2"/>
        <v>0</v>
      </c>
      <c r="G56" s="68">
        <f t="shared" si="2"/>
        <v>0</v>
      </c>
      <c r="H56" s="68">
        <f t="shared" si="2"/>
        <v>0</v>
      </c>
      <c r="K56" s="48">
        <v>3911</v>
      </c>
      <c r="L56" s="49"/>
    </row>
    <row r="57" spans="1:12" ht="12.75">
      <c r="A57" s="51"/>
      <c r="B57" s="32" t="s">
        <v>22</v>
      </c>
      <c r="C57" s="33">
        <v>287.8</v>
      </c>
      <c r="D57" s="33">
        <f>D56/C56*100</f>
        <v>0</v>
      </c>
      <c r="E57" s="33" t="e">
        <f>E56/D56*100</f>
        <v>#DIV/0!</v>
      </c>
      <c r="F57" s="33">
        <f>F56/E56*100</f>
        <v>0</v>
      </c>
      <c r="G57" s="33" t="e">
        <f>G56/F56*100</f>
        <v>#DIV/0!</v>
      </c>
      <c r="H57" s="34" t="e">
        <f>H56/G56*100</f>
        <v>#DIV/0!</v>
      </c>
      <c r="K57" s="48"/>
      <c r="L57" s="49"/>
    </row>
    <row r="58" spans="1:12" ht="12.75">
      <c r="A58" s="63" t="s">
        <v>32</v>
      </c>
      <c r="B58" s="32" t="s">
        <v>21</v>
      </c>
      <c r="C58" s="38">
        <v>3911</v>
      </c>
      <c r="D58" s="38">
        <v>0</v>
      </c>
      <c r="E58" s="38">
        <v>500</v>
      </c>
      <c r="F58" s="38">
        <v>0</v>
      </c>
      <c r="G58" s="38">
        <v>0</v>
      </c>
      <c r="H58" s="39">
        <v>0</v>
      </c>
      <c r="K58" s="48">
        <v>3911</v>
      </c>
      <c r="L58" s="49"/>
    </row>
    <row r="59" spans="1:12" ht="12.75">
      <c r="A59" s="63"/>
      <c r="B59" s="32" t="s">
        <v>22</v>
      </c>
      <c r="C59" s="33">
        <v>287.8</v>
      </c>
      <c r="D59" s="33">
        <f>D58/C58*100</f>
        <v>0</v>
      </c>
      <c r="E59" s="33" t="e">
        <f>E58/D58*100</f>
        <v>#DIV/0!</v>
      </c>
      <c r="F59" s="33">
        <f>F58/E58*100</f>
        <v>0</v>
      </c>
      <c r="G59" s="33" t="e">
        <f>G58/F58*100</f>
        <v>#DIV/0!</v>
      </c>
      <c r="H59" s="34" t="e">
        <f>H58/G58*100</f>
        <v>#DIV/0!</v>
      </c>
      <c r="K59" s="48"/>
      <c r="L59" s="49"/>
    </row>
    <row r="60" spans="1:12" ht="12.75">
      <c r="A60" s="63" t="s">
        <v>33</v>
      </c>
      <c r="B60" s="32" t="s">
        <v>21</v>
      </c>
      <c r="C60" s="46"/>
      <c r="D60" s="46"/>
      <c r="E60" s="46"/>
      <c r="F60" s="46"/>
      <c r="G60" s="46"/>
      <c r="H60" s="47"/>
      <c r="K60" s="48"/>
      <c r="L60" s="49"/>
    </row>
    <row r="61" spans="1:12" ht="12.75">
      <c r="A61" s="63"/>
      <c r="B61" s="32" t="s">
        <v>22</v>
      </c>
      <c r="C61" s="33"/>
      <c r="D61" s="33" t="e">
        <f>D60/C60*100</f>
        <v>#DIV/0!</v>
      </c>
      <c r="E61" s="33" t="e">
        <f>E60/D60*100</f>
        <v>#DIV/0!</v>
      </c>
      <c r="F61" s="33" t="e">
        <f>F60/E60*100</f>
        <v>#DIV/0!</v>
      </c>
      <c r="G61" s="33" t="e">
        <f>G60/F60*100</f>
        <v>#DIV/0!</v>
      </c>
      <c r="H61" s="34" t="e">
        <f>H60/G60*100</f>
        <v>#DIV/0!</v>
      </c>
      <c r="K61" s="48"/>
      <c r="L61" s="49"/>
    </row>
    <row r="62" spans="1:12" ht="12.75">
      <c r="A62" s="51" t="s">
        <v>34</v>
      </c>
      <c r="B62" s="32" t="s">
        <v>21</v>
      </c>
      <c r="C62" s="38">
        <v>908</v>
      </c>
      <c r="D62" s="38">
        <v>139</v>
      </c>
      <c r="E62" s="38">
        <v>0</v>
      </c>
      <c r="F62" s="38">
        <v>0</v>
      </c>
      <c r="G62" s="38">
        <v>0</v>
      </c>
      <c r="H62" s="39">
        <v>0</v>
      </c>
      <c r="K62" s="48">
        <v>908</v>
      </c>
      <c r="L62" s="49">
        <v>139</v>
      </c>
    </row>
    <row r="63" spans="1:12" ht="13.5">
      <c r="A63" s="51"/>
      <c r="B63" s="32" t="s">
        <v>22</v>
      </c>
      <c r="C63" s="33">
        <v>393.1</v>
      </c>
      <c r="D63" s="33">
        <f>D62/C62*100</f>
        <v>15.308370044052863</v>
      </c>
      <c r="E63" s="33">
        <f>E62/D62*100</f>
        <v>0</v>
      </c>
      <c r="F63" s="33" t="e">
        <f>F62/E62*100</f>
        <v>#DIV/0!</v>
      </c>
      <c r="G63" s="33" t="e">
        <f>G62/F62*100</f>
        <v>#DIV/0!</v>
      </c>
      <c r="H63" s="34" t="e">
        <f>H62/G62*100</f>
        <v>#DIV/0!</v>
      </c>
      <c r="K63" s="64"/>
      <c r="L63" s="65"/>
    </row>
    <row r="64" spans="1:12" ht="41.25">
      <c r="A64" s="25" t="s">
        <v>37</v>
      </c>
      <c r="B64" s="26" t="s">
        <v>21</v>
      </c>
      <c r="C64" s="27">
        <f aca="true" t="shared" si="3" ref="C64:H64">C66+C68+C70+C72+C74+C76+C78+C80+C82+C88</f>
        <v>527503</v>
      </c>
      <c r="D64" s="27">
        <f t="shared" si="3"/>
        <v>390361</v>
      </c>
      <c r="E64" s="27">
        <f t="shared" si="3"/>
        <v>440454</v>
      </c>
      <c r="F64" s="27">
        <f t="shared" si="3"/>
        <v>500807</v>
      </c>
      <c r="G64" s="27">
        <f t="shared" si="3"/>
        <v>570245</v>
      </c>
      <c r="H64" s="28">
        <f t="shared" si="3"/>
        <v>654092</v>
      </c>
      <c r="K64" s="29">
        <v>527503</v>
      </c>
      <c r="L64" s="30">
        <v>390361</v>
      </c>
    </row>
    <row r="65" spans="1:12" ht="12.75">
      <c r="A65" s="69"/>
      <c r="B65" s="32" t="s">
        <v>22</v>
      </c>
      <c r="C65" s="33">
        <v>121.3</v>
      </c>
      <c r="D65" s="33">
        <f>D64/C64*100</f>
        <v>74.00166444551026</v>
      </c>
      <c r="E65" s="33">
        <f>E64/D64*100</f>
        <v>112.83248070375882</v>
      </c>
      <c r="F65" s="33">
        <f>F64/E64*100</f>
        <v>113.70245246949737</v>
      </c>
      <c r="G65" s="33">
        <f>G64/F64*100</f>
        <v>113.86522153244663</v>
      </c>
      <c r="H65" s="34">
        <f>H64/G64*100</f>
        <v>114.7036799971942</v>
      </c>
      <c r="K65" s="64"/>
      <c r="L65" s="65"/>
    </row>
    <row r="66" spans="1:12" ht="12.75">
      <c r="A66" s="37" t="s">
        <v>23</v>
      </c>
      <c r="B66" s="32" t="s">
        <v>21</v>
      </c>
      <c r="C66" s="68">
        <f aca="true" t="shared" si="4" ref="C66:H66">C14-C40</f>
        <v>160111</v>
      </c>
      <c r="D66" s="68">
        <f t="shared" si="4"/>
        <v>209287</v>
      </c>
      <c r="E66" s="68">
        <f t="shared" si="4"/>
        <v>232060</v>
      </c>
      <c r="F66" s="68">
        <f t="shared" si="4"/>
        <v>263000</v>
      </c>
      <c r="G66" s="68">
        <f t="shared" si="4"/>
        <v>299900</v>
      </c>
      <c r="H66" s="70">
        <f t="shared" si="4"/>
        <v>344900</v>
      </c>
      <c r="K66" s="43">
        <v>160111</v>
      </c>
      <c r="L66" s="44">
        <v>209287</v>
      </c>
    </row>
    <row r="67" spans="1:12" ht="12.75">
      <c r="A67" s="42"/>
      <c r="B67" s="32" t="s">
        <v>22</v>
      </c>
      <c r="C67" s="33">
        <v>78.9</v>
      </c>
      <c r="D67" s="33">
        <f>D66/C66*100</f>
        <v>130.7136923759142</v>
      </c>
      <c r="E67" s="33">
        <f>E66/D66*100</f>
        <v>110.88123008118038</v>
      </c>
      <c r="F67" s="33">
        <f>F66/E66*100</f>
        <v>113.33275876928381</v>
      </c>
      <c r="G67" s="33">
        <f>G66/F66*100</f>
        <v>114.03041825095058</v>
      </c>
      <c r="H67" s="34">
        <f>H66/G66*100</f>
        <v>115.0050016672224</v>
      </c>
      <c r="K67" s="43"/>
      <c r="L67" s="44"/>
    </row>
    <row r="68" spans="1:12" ht="12.75">
      <c r="A68" s="45" t="s">
        <v>24</v>
      </c>
      <c r="B68" s="32" t="s">
        <v>21</v>
      </c>
      <c r="C68" s="68">
        <f aca="true" t="shared" si="5" ref="C68:H68">C16-C42</f>
        <v>0</v>
      </c>
      <c r="D68" s="68">
        <f t="shared" si="5"/>
        <v>0</v>
      </c>
      <c r="E68" s="68">
        <f t="shared" si="5"/>
        <v>0</v>
      </c>
      <c r="F68" s="68">
        <f t="shared" si="5"/>
        <v>0</v>
      </c>
      <c r="G68" s="68">
        <f t="shared" si="5"/>
        <v>0</v>
      </c>
      <c r="H68" s="70">
        <f t="shared" si="5"/>
        <v>0</v>
      </c>
      <c r="K68" s="48"/>
      <c r="L68" s="49"/>
    </row>
    <row r="69" spans="1:12" ht="12.75">
      <c r="A69" s="45"/>
      <c r="B69" s="32" t="s">
        <v>22</v>
      </c>
      <c r="C69" s="33"/>
      <c r="D69" s="33" t="e">
        <f>D68/C68*100</f>
        <v>#DIV/0!</v>
      </c>
      <c r="E69" s="33" t="e">
        <f>E68/D68*100</f>
        <v>#DIV/0!</v>
      </c>
      <c r="F69" s="33" t="e">
        <f>F68/E68*100</f>
        <v>#DIV/0!</v>
      </c>
      <c r="G69" s="33" t="e">
        <f>G68/F68*100</f>
        <v>#DIV/0!</v>
      </c>
      <c r="H69" s="34" t="e">
        <f>H68/G68*100</f>
        <v>#DIV/0!</v>
      </c>
      <c r="K69" s="48"/>
      <c r="L69" s="49"/>
    </row>
    <row r="70" spans="1:12" ht="12.75">
      <c r="A70" s="45" t="s">
        <v>25</v>
      </c>
      <c r="B70" s="32"/>
      <c r="C70" s="68">
        <f aca="true" t="shared" si="6" ref="C70:H70">C18-C44</f>
        <v>0</v>
      </c>
      <c r="D70" s="68">
        <f t="shared" si="6"/>
        <v>0</v>
      </c>
      <c r="E70" s="68">
        <f t="shared" si="6"/>
        <v>0</v>
      </c>
      <c r="F70" s="68">
        <f t="shared" si="6"/>
        <v>0</v>
      </c>
      <c r="G70" s="68">
        <f t="shared" si="6"/>
        <v>0</v>
      </c>
      <c r="H70" s="70">
        <f t="shared" si="6"/>
        <v>0</v>
      </c>
      <c r="K70" s="48"/>
      <c r="L70" s="49"/>
    </row>
    <row r="71" spans="1:12" ht="12.75">
      <c r="A71" s="45"/>
      <c r="B71" s="32" t="s">
        <v>22</v>
      </c>
      <c r="C71" s="33"/>
      <c r="D71" s="33" t="e">
        <f>D70/C70*100</f>
        <v>#DIV/0!</v>
      </c>
      <c r="E71" s="33" t="e">
        <f>E70/D70*100</f>
        <v>#DIV/0!</v>
      </c>
      <c r="F71" s="33" t="e">
        <f>F70/E70*100</f>
        <v>#DIV/0!</v>
      </c>
      <c r="G71" s="33" t="e">
        <f>G70/F70*100</f>
        <v>#DIV/0!</v>
      </c>
      <c r="H71" s="34" t="e">
        <f>H70/G70*100</f>
        <v>#DIV/0!</v>
      </c>
      <c r="K71" s="48"/>
      <c r="L71" s="49"/>
    </row>
    <row r="72" spans="1:12" ht="12.75">
      <c r="A72" s="50" t="s">
        <v>26</v>
      </c>
      <c r="B72" s="32" t="s">
        <v>21</v>
      </c>
      <c r="C72" s="68">
        <f aca="true" t="shared" si="7" ref="C72:H72">C20-C46</f>
        <v>285797</v>
      </c>
      <c r="D72" s="68">
        <f t="shared" si="7"/>
        <v>50893</v>
      </c>
      <c r="E72" s="68">
        <f t="shared" si="7"/>
        <v>68819</v>
      </c>
      <c r="F72" s="68">
        <f t="shared" si="7"/>
        <v>77903</v>
      </c>
      <c r="G72" s="68">
        <f t="shared" si="7"/>
        <v>88810</v>
      </c>
      <c r="H72" s="70">
        <f t="shared" si="7"/>
        <v>102130</v>
      </c>
      <c r="K72" s="48">
        <v>285797</v>
      </c>
      <c r="L72" s="49">
        <v>50893</v>
      </c>
    </row>
    <row r="73" spans="1:12" ht="12.75">
      <c r="A73" s="50"/>
      <c r="B73" s="32" t="s">
        <v>22</v>
      </c>
      <c r="C73" s="33">
        <v>195.8</v>
      </c>
      <c r="D73" s="33">
        <f>D72/C72*100</f>
        <v>17.807394759217207</v>
      </c>
      <c r="E73" s="33">
        <f>E72/D72*100</f>
        <v>135.222918672509</v>
      </c>
      <c r="F73" s="33">
        <f>F72/E72*100</f>
        <v>113.19984306659498</v>
      </c>
      <c r="G73" s="33">
        <f>G72/F72*100</f>
        <v>114.00074451561557</v>
      </c>
      <c r="H73" s="34">
        <f>H72/G72*100</f>
        <v>114.9983110010134</v>
      </c>
      <c r="K73" s="48"/>
      <c r="L73" s="49"/>
    </row>
    <row r="74" spans="1:12" ht="25.5">
      <c r="A74" s="51" t="s">
        <v>27</v>
      </c>
      <c r="B74" s="32" t="s">
        <v>21</v>
      </c>
      <c r="C74" s="68">
        <f aca="true" t="shared" si="8" ref="C74:H74">C22-C48</f>
        <v>9780</v>
      </c>
      <c r="D74" s="68">
        <f t="shared" si="8"/>
        <v>1047</v>
      </c>
      <c r="E74" s="68">
        <f t="shared" si="8"/>
        <v>-1085</v>
      </c>
      <c r="F74" s="68">
        <f t="shared" si="8"/>
        <v>-80</v>
      </c>
      <c r="G74" s="68">
        <f t="shared" si="8"/>
        <v>290</v>
      </c>
      <c r="H74" s="70">
        <f t="shared" si="8"/>
        <v>360</v>
      </c>
      <c r="K74" s="48">
        <v>9780</v>
      </c>
      <c r="L74" s="49">
        <v>1047</v>
      </c>
    </row>
    <row r="75" spans="1:12" ht="12.75">
      <c r="A75" s="51"/>
      <c r="B75" s="32" t="s">
        <v>22</v>
      </c>
      <c r="C75" s="33">
        <v>205.7</v>
      </c>
      <c r="D75" s="33">
        <f>D74/C74*100</f>
        <v>10.705521472392638</v>
      </c>
      <c r="E75" s="33">
        <f>E74/D74*100</f>
        <v>-103.62941738299905</v>
      </c>
      <c r="F75" s="33">
        <f>F74/E74*100</f>
        <v>7.373271889400922</v>
      </c>
      <c r="G75" s="33">
        <f>G74/F74*100</f>
        <v>-362.5</v>
      </c>
      <c r="H75" s="34">
        <f>H74/G74*100</f>
        <v>124.13793103448276</v>
      </c>
      <c r="K75" s="48"/>
      <c r="L75" s="49"/>
    </row>
    <row r="76" spans="1:12" ht="12.75">
      <c r="A76" s="51" t="s">
        <v>28</v>
      </c>
      <c r="B76" s="32" t="s">
        <v>21</v>
      </c>
      <c r="C76" s="68">
        <f aca="true" t="shared" si="9" ref="C76:H76">C24-C50</f>
        <v>59722</v>
      </c>
      <c r="D76" s="68">
        <f t="shared" si="9"/>
        <v>42984</v>
      </c>
      <c r="E76" s="68">
        <f t="shared" si="9"/>
        <v>48550</v>
      </c>
      <c r="F76" s="68">
        <f t="shared" si="9"/>
        <v>55120</v>
      </c>
      <c r="G76" s="68">
        <f t="shared" si="9"/>
        <v>62840</v>
      </c>
      <c r="H76" s="70">
        <f t="shared" si="9"/>
        <v>72580</v>
      </c>
      <c r="K76" s="48">
        <v>59722</v>
      </c>
      <c r="L76" s="49">
        <v>42984</v>
      </c>
    </row>
    <row r="77" spans="1:12" ht="12.75">
      <c r="A77" s="51"/>
      <c r="B77" s="32" t="s">
        <v>22</v>
      </c>
      <c r="C77" s="33">
        <v>143.4</v>
      </c>
      <c r="D77" s="33">
        <f>D76/C76*100</f>
        <v>71.9734771106125</v>
      </c>
      <c r="E77" s="33">
        <f>E76/D76*100</f>
        <v>112.94900428066256</v>
      </c>
      <c r="F77" s="33">
        <f>F76/E76*100</f>
        <v>113.53244078269825</v>
      </c>
      <c r="G77" s="33">
        <f>G76/F76*100</f>
        <v>114.00580551523947</v>
      </c>
      <c r="H77" s="34">
        <f>H76/G76*100</f>
        <v>115.49968173138127</v>
      </c>
      <c r="K77" s="48"/>
      <c r="L77" s="49"/>
    </row>
    <row r="78" spans="1:12" ht="38.25">
      <c r="A78" s="51" t="s">
        <v>29</v>
      </c>
      <c r="B78" s="32" t="s">
        <v>21</v>
      </c>
      <c r="C78" s="68">
        <f aca="true" t="shared" si="10" ref="C78:H78">C26-C52</f>
        <v>10839</v>
      </c>
      <c r="D78" s="68">
        <f t="shared" si="10"/>
        <v>109</v>
      </c>
      <c r="E78" s="68">
        <f t="shared" si="10"/>
        <v>115</v>
      </c>
      <c r="F78" s="68">
        <f t="shared" si="10"/>
        <v>124</v>
      </c>
      <c r="G78" s="68">
        <f t="shared" si="10"/>
        <v>135</v>
      </c>
      <c r="H78" s="70">
        <f t="shared" si="10"/>
        <v>150</v>
      </c>
      <c r="K78" s="48">
        <v>10839</v>
      </c>
      <c r="L78" s="49">
        <v>109</v>
      </c>
    </row>
    <row r="79" spans="1:12" ht="12.75">
      <c r="A79" s="51"/>
      <c r="B79" s="32" t="s">
        <v>22</v>
      </c>
      <c r="C79" s="33">
        <v>41.5</v>
      </c>
      <c r="D79" s="33">
        <f>D78/C78*100</f>
        <v>1.0056278254451518</v>
      </c>
      <c r="E79" s="33">
        <f>E78/D78*100</f>
        <v>105.50458715596329</v>
      </c>
      <c r="F79" s="33">
        <f>F78/E78*100</f>
        <v>107.82608695652173</v>
      </c>
      <c r="G79" s="33">
        <f>G78/F78*100</f>
        <v>108.87096774193547</v>
      </c>
      <c r="H79" s="34">
        <f>H78/G78*100</f>
        <v>111.11111111111111</v>
      </c>
      <c r="K79" s="48"/>
      <c r="L79" s="49"/>
    </row>
    <row r="80" spans="1:12" ht="12.75">
      <c r="A80" s="51" t="s">
        <v>30</v>
      </c>
      <c r="B80" s="32" t="s">
        <v>21</v>
      </c>
      <c r="C80" s="68">
        <f aca="true" t="shared" si="11" ref="C80:H80">C28-C54</f>
        <v>0</v>
      </c>
      <c r="D80" s="68">
        <f t="shared" si="11"/>
        <v>14758</v>
      </c>
      <c r="E80" s="68">
        <f t="shared" si="11"/>
        <v>18100</v>
      </c>
      <c r="F80" s="68">
        <f t="shared" si="11"/>
        <v>20500</v>
      </c>
      <c r="G80" s="68">
        <f t="shared" si="11"/>
        <v>22610</v>
      </c>
      <c r="H80" s="70">
        <f t="shared" si="11"/>
        <v>24872</v>
      </c>
      <c r="K80" s="48"/>
      <c r="L80" s="49">
        <v>14758</v>
      </c>
    </row>
    <row r="81" spans="1:12" ht="12.75">
      <c r="A81" s="51"/>
      <c r="B81" s="32" t="s">
        <v>22</v>
      </c>
      <c r="C81" s="33"/>
      <c r="D81" s="33" t="e">
        <f>D80/C80*100</f>
        <v>#DIV/0!</v>
      </c>
      <c r="E81" s="33">
        <f>E80/D80*100</f>
        <v>122.64534489768262</v>
      </c>
      <c r="F81" s="33">
        <f>F80/E80*100</f>
        <v>113.2596685082873</v>
      </c>
      <c r="G81" s="33">
        <f>G80/F80*100</f>
        <v>110.29268292682927</v>
      </c>
      <c r="H81" s="34">
        <f>H80/G80*100</f>
        <v>110.00442282176029</v>
      </c>
      <c r="K81" s="48"/>
      <c r="L81" s="49"/>
    </row>
    <row r="82" spans="1:12" ht="12.75">
      <c r="A82" s="51" t="s">
        <v>31</v>
      </c>
      <c r="B82" s="32"/>
      <c r="C82" s="68">
        <f aca="true" t="shared" si="12" ref="C82:H82">C84+C86</f>
        <v>1022</v>
      </c>
      <c r="D82" s="68">
        <f t="shared" si="12"/>
        <v>6597</v>
      </c>
      <c r="E82" s="68">
        <f t="shared" si="12"/>
        <v>7575</v>
      </c>
      <c r="F82" s="68">
        <f t="shared" si="12"/>
        <v>9140</v>
      </c>
      <c r="G82" s="68">
        <f t="shared" si="12"/>
        <v>10420</v>
      </c>
      <c r="H82" s="70">
        <f t="shared" si="12"/>
        <v>11930</v>
      </c>
      <c r="K82" s="48">
        <v>1022</v>
      </c>
      <c r="L82" s="49">
        <v>6597</v>
      </c>
    </row>
    <row r="83" spans="1:12" ht="12.75">
      <c r="A83" s="51"/>
      <c r="B83" s="32" t="s">
        <v>22</v>
      </c>
      <c r="C83" s="33">
        <v>8.8</v>
      </c>
      <c r="D83" s="33">
        <f>D82/C82*100</f>
        <v>645.4990215264188</v>
      </c>
      <c r="E83" s="33">
        <f>E82/D82*100</f>
        <v>114.82492041837197</v>
      </c>
      <c r="F83" s="33">
        <f>F82/E82*100</f>
        <v>120.66006600660066</v>
      </c>
      <c r="G83" s="33">
        <f>G82/F82*100</f>
        <v>114.0043763676149</v>
      </c>
      <c r="H83" s="34">
        <f>H82/G82*100</f>
        <v>114.49136276391553</v>
      </c>
      <c r="K83" s="48"/>
      <c r="L83" s="49"/>
    </row>
    <row r="84" spans="1:12" ht="12.75">
      <c r="A84" s="63" t="s">
        <v>32</v>
      </c>
      <c r="B84" s="32" t="s">
        <v>21</v>
      </c>
      <c r="C84" s="33">
        <f aca="true" t="shared" si="13" ref="C84:H84">C32-C58</f>
        <v>1022</v>
      </c>
      <c r="D84" s="33">
        <f t="shared" si="13"/>
        <v>6597</v>
      </c>
      <c r="E84" s="33">
        <f t="shared" si="13"/>
        <v>7575</v>
      </c>
      <c r="F84" s="33">
        <f t="shared" si="13"/>
        <v>9140</v>
      </c>
      <c r="G84" s="33">
        <f t="shared" si="13"/>
        <v>10420</v>
      </c>
      <c r="H84" s="34">
        <f t="shared" si="13"/>
        <v>11930</v>
      </c>
      <c r="K84" s="48">
        <v>-2716</v>
      </c>
      <c r="L84" s="49">
        <v>1548</v>
      </c>
    </row>
    <row r="85" spans="1:12" ht="12.75">
      <c r="A85" s="63"/>
      <c r="B85" s="32" t="s">
        <v>22</v>
      </c>
      <c r="C85" s="33">
        <v>-23.4</v>
      </c>
      <c r="D85" s="33">
        <f>D84/C84*100</f>
        <v>645.4990215264188</v>
      </c>
      <c r="E85" s="33">
        <f>E84/D84*100</f>
        <v>114.82492041837197</v>
      </c>
      <c r="F85" s="33">
        <f>F84/E84*100</f>
        <v>120.66006600660066</v>
      </c>
      <c r="G85" s="33">
        <f>G84/F84*100</f>
        <v>114.0043763676149</v>
      </c>
      <c r="H85" s="34">
        <f>H84/G84*100</f>
        <v>114.49136276391553</v>
      </c>
      <c r="K85" s="48"/>
      <c r="L85" s="49"/>
    </row>
    <row r="86" spans="1:12" ht="12.75">
      <c r="A86" s="63" t="s">
        <v>33</v>
      </c>
      <c r="B86" s="32" t="s">
        <v>21</v>
      </c>
      <c r="C86" s="33">
        <f aca="true" t="shared" si="14" ref="C86:H86">C34-C60</f>
        <v>0</v>
      </c>
      <c r="D86" s="33">
        <f t="shared" si="14"/>
        <v>0</v>
      </c>
      <c r="E86" s="33">
        <f t="shared" si="14"/>
        <v>0</v>
      </c>
      <c r="F86" s="33">
        <f t="shared" si="14"/>
        <v>0</v>
      </c>
      <c r="G86" s="33">
        <f t="shared" si="14"/>
        <v>0</v>
      </c>
      <c r="H86" s="34">
        <f t="shared" si="14"/>
        <v>0</v>
      </c>
      <c r="K86" s="48"/>
      <c r="L86" s="49"/>
    </row>
    <row r="87" spans="1:12" ht="12.75">
      <c r="A87" s="60"/>
      <c r="B87" s="53" t="s">
        <v>22</v>
      </c>
      <c r="C87" s="56"/>
      <c r="D87" s="56" t="e">
        <f>D86/C86*100</f>
        <v>#DIV/0!</v>
      </c>
      <c r="E87" s="56" t="e">
        <f>E86/D86*100</f>
        <v>#DIV/0!</v>
      </c>
      <c r="F87" s="56" t="e">
        <f>F86/E86*100</f>
        <v>#DIV/0!</v>
      </c>
      <c r="G87" s="56" t="e">
        <f>G86/F86*100</f>
        <v>#DIV/0!</v>
      </c>
      <c r="H87" s="57" t="e">
        <f>H86/G86*100</f>
        <v>#DIV/0!</v>
      </c>
      <c r="K87" s="48"/>
      <c r="L87" s="49"/>
    </row>
    <row r="88" spans="1:12" ht="12.75">
      <c r="A88" s="52" t="s">
        <v>34</v>
      </c>
      <c r="B88" s="53" t="s">
        <v>21</v>
      </c>
      <c r="C88" s="56">
        <f aca="true" t="shared" si="15" ref="C88:H88">C36-C62</f>
        <v>232</v>
      </c>
      <c r="D88" s="56">
        <f t="shared" si="15"/>
        <v>64686</v>
      </c>
      <c r="E88" s="56">
        <f t="shared" si="15"/>
        <v>66320</v>
      </c>
      <c r="F88" s="56">
        <f t="shared" si="15"/>
        <v>75100</v>
      </c>
      <c r="G88" s="56">
        <f t="shared" si="15"/>
        <v>85240</v>
      </c>
      <c r="H88" s="57">
        <f t="shared" si="15"/>
        <v>97170</v>
      </c>
      <c r="K88" s="48">
        <v>232</v>
      </c>
      <c r="L88" s="49">
        <v>64686</v>
      </c>
    </row>
    <row r="89" spans="1:8" ht="13.5">
      <c r="A89" s="71"/>
      <c r="B89" s="72" t="s">
        <v>22</v>
      </c>
      <c r="C89" s="73">
        <v>12.1</v>
      </c>
      <c r="D89" s="73">
        <f>D88/C88*100</f>
        <v>27881.896551724138</v>
      </c>
      <c r="E89" s="73">
        <f>E88/D88*100</f>
        <v>102.52604891321151</v>
      </c>
      <c r="F89" s="73">
        <f>F88/E88*100</f>
        <v>113.23884197828708</v>
      </c>
      <c r="G89" s="73">
        <f>G88/F88*100</f>
        <v>113.50199733688416</v>
      </c>
      <c r="H89" s="74">
        <f>H88/G88*100</f>
        <v>113.99577663068983</v>
      </c>
    </row>
    <row r="90" spans="1:8" ht="26.25">
      <c r="A90" s="75" t="s">
        <v>38</v>
      </c>
      <c r="B90" s="76" t="s">
        <v>21</v>
      </c>
      <c r="C90" s="77">
        <f aca="true" t="shared" si="16" ref="C90:H90">C64-C12+C38</f>
        <v>0</v>
      </c>
      <c r="D90" s="77">
        <f t="shared" si="16"/>
        <v>0</v>
      </c>
      <c r="E90" s="77">
        <f t="shared" si="16"/>
        <v>0</v>
      </c>
      <c r="F90" s="77">
        <f t="shared" si="16"/>
        <v>0</v>
      </c>
      <c r="G90" s="77">
        <f t="shared" si="16"/>
        <v>0</v>
      </c>
      <c r="H90" s="78">
        <f t="shared" si="16"/>
        <v>0</v>
      </c>
    </row>
    <row r="91" spans="1:8" ht="12.75">
      <c r="A91" s="79" t="s">
        <v>39</v>
      </c>
      <c r="B91" s="79"/>
      <c r="C91" s="79"/>
      <c r="D91" s="79"/>
      <c r="E91" s="80"/>
      <c r="F91" s="81"/>
      <c r="G91" s="81"/>
      <c r="H91" s="81"/>
    </row>
    <row r="92" spans="1:8" s="83" customFormat="1" ht="12.75" customHeight="1">
      <c r="A92" s="82" t="s">
        <v>40</v>
      </c>
      <c r="B92" s="82"/>
      <c r="C92" s="82"/>
      <c r="D92" s="82"/>
      <c r="E92" s="82"/>
      <c r="F92" s="82"/>
      <c r="G92" s="82"/>
      <c r="H92" s="82"/>
    </row>
    <row r="93" spans="1:8" s="83" customFormat="1" ht="12" customHeight="1">
      <c r="A93" s="84"/>
      <c r="B93" s="84"/>
      <c r="C93" s="84"/>
      <c r="D93" s="84"/>
      <c r="E93" s="84"/>
      <c r="F93" s="84"/>
      <c r="G93" s="84"/>
      <c r="H93" s="85"/>
    </row>
    <row r="94" spans="1:8" s="83" customFormat="1" ht="12" customHeight="1">
      <c r="A94" s="84"/>
      <c r="B94" s="84"/>
      <c r="C94" s="84"/>
      <c r="D94" s="84"/>
      <c r="E94" s="84"/>
      <c r="F94" s="84"/>
      <c r="G94" s="84"/>
      <c r="H94" s="85"/>
    </row>
    <row r="95" spans="1:8" s="83" customFormat="1" ht="21" customHeight="1">
      <c r="A95" s="86"/>
      <c r="B95" s="87"/>
      <c r="C95" s="86"/>
      <c r="D95" s="86"/>
      <c r="E95" s="86"/>
      <c r="F95" s="88"/>
      <c r="G95" s="88"/>
      <c r="H95" s="88"/>
    </row>
    <row r="96" spans="1:8" s="83" customFormat="1" ht="12.75">
      <c r="A96" s="89" t="s">
        <v>41</v>
      </c>
      <c r="B96" s="89"/>
      <c r="C96" s="89"/>
      <c r="D96" s="89"/>
      <c r="E96" s="89"/>
      <c r="F96" s="89"/>
      <c r="G96" s="88"/>
      <c r="H96" s="88"/>
    </row>
    <row r="97" spans="1:8" s="83" customFormat="1" ht="12.75">
      <c r="A97" s="90"/>
      <c r="B97" s="91"/>
      <c r="C97" s="88"/>
      <c r="D97" s="88"/>
      <c r="E97" s="88"/>
      <c r="F97" s="88"/>
      <c r="G97" s="88"/>
      <c r="H97" s="88"/>
    </row>
    <row r="98" spans="1:8" ht="12.75" customHeight="1">
      <c r="A98" s="92" t="s">
        <v>42</v>
      </c>
      <c r="B98" s="92"/>
      <c r="C98" s="92"/>
      <c r="D98" s="93"/>
      <c r="E98" s="93"/>
      <c r="F98" s="93"/>
      <c r="G98" s="93"/>
      <c r="H98" s="93"/>
    </row>
  </sheetData>
  <sheetProtection selectLockedCells="1" selectUnlockedCells="1"/>
  <mergeCells count="17">
    <mergeCell ref="E1:H1"/>
    <mergeCell ref="E2:H2"/>
    <mergeCell ref="E3:H3"/>
    <mergeCell ref="G4:H4"/>
    <mergeCell ref="A5:H5"/>
    <mergeCell ref="A6:H6"/>
    <mergeCell ref="A7:F7"/>
    <mergeCell ref="A9:A10"/>
    <mergeCell ref="B9:B10"/>
    <mergeCell ref="C9:D9"/>
    <mergeCell ref="F9:H9"/>
    <mergeCell ref="I9:I11"/>
    <mergeCell ref="A91:D91"/>
    <mergeCell ref="A92:H92"/>
    <mergeCell ref="A93:G93"/>
    <mergeCell ref="A96:F96"/>
    <mergeCell ref="A98:C98"/>
  </mergeCells>
  <printOptions/>
  <pageMargins left="0.19652777777777777" right="0.39375" top="0.7875" bottom="0.5909722222222222" header="0.5118055555555555" footer="0.31527777777777777"/>
  <pageSetup fitToHeight="3" fitToWidth="1" horizontalDpi="300" verticalDpi="300" orientation="landscape" paperSize="9"/>
  <headerFooter alignWithMargins="0">
    <oddFooter>&amp;CСтраница &amp;P&amp;RPRIB2010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workbookViewId="0" topLeftCell="A58">
      <selection activeCell="A69" sqref="A69"/>
    </sheetView>
  </sheetViews>
  <sheetFormatPr defaultColWidth="9.00390625" defaultRowHeight="12.75"/>
  <cols>
    <col min="1" max="1" width="60.875" style="1" customWidth="1"/>
    <col min="2" max="2" width="17.25390625" style="1" customWidth="1"/>
    <col min="3" max="7" width="10.75390625" style="1" customWidth="1"/>
    <col min="8" max="8" width="10.00390625" style="1" customWidth="1"/>
    <col min="9" max="9" width="44.00390625" style="1" customWidth="1"/>
    <col min="10" max="16384" width="9.125" style="1" customWidth="1"/>
  </cols>
  <sheetData>
    <row r="1" spans="5:8" ht="12.75">
      <c r="E1" s="2" t="s">
        <v>43</v>
      </c>
      <c r="F1" s="2"/>
      <c r="G1" s="2"/>
      <c r="H1" s="2"/>
    </row>
    <row r="2" spans="5:8" ht="12.75" customHeight="1">
      <c r="E2" s="3" t="s">
        <v>1</v>
      </c>
      <c r="F2" s="3"/>
      <c r="G2" s="3"/>
      <c r="H2" s="3"/>
    </row>
    <row r="3" spans="5:8" ht="12.75" customHeight="1">
      <c r="E3" s="3" t="s">
        <v>2</v>
      </c>
      <c r="F3" s="3"/>
      <c r="G3" s="3"/>
      <c r="H3" s="3"/>
    </row>
    <row r="4" spans="5:8" ht="12.75">
      <c r="E4" s="4"/>
      <c r="F4" s="5"/>
      <c r="G4" s="6" t="s">
        <v>44</v>
      </c>
      <c r="H4" s="6"/>
    </row>
    <row r="5" spans="1:8" s="8" customFormat="1" ht="30.75" customHeight="1">
      <c r="A5" s="7" t="s">
        <v>45</v>
      </c>
      <c r="B5" s="7"/>
      <c r="C5" s="7"/>
      <c r="D5" s="7"/>
      <c r="E5" s="7"/>
      <c r="F5" s="7"/>
      <c r="G5" s="7"/>
      <c r="H5" s="7"/>
    </row>
    <row r="6" spans="1:8" s="10" customFormat="1" ht="15.75">
      <c r="A6" s="9" t="s">
        <v>5</v>
      </c>
      <c r="B6" s="9"/>
      <c r="C6" s="9"/>
      <c r="D6" s="9"/>
      <c r="E6" s="9"/>
      <c r="F6" s="9"/>
      <c r="G6" s="9"/>
      <c r="H6" s="9"/>
    </row>
    <row r="7" spans="1:8" ht="12.75">
      <c r="A7" s="11" t="s">
        <v>6</v>
      </c>
      <c r="B7" s="11"/>
      <c r="C7" s="11"/>
      <c r="D7" s="11"/>
      <c r="E7" s="11"/>
      <c r="F7" s="11"/>
      <c r="G7" s="11"/>
      <c r="H7" s="11"/>
    </row>
    <row r="8" spans="1:8" ht="13.5">
      <c r="A8" s="12"/>
      <c r="B8" s="12"/>
      <c r="C8" s="12"/>
      <c r="D8" s="12"/>
      <c r="E8" s="12"/>
      <c r="F8" s="12"/>
      <c r="G8" s="12"/>
      <c r="H8" s="12"/>
    </row>
    <row r="9" spans="1:9" ht="12.75" customHeight="1">
      <c r="A9" s="94" t="s">
        <v>7</v>
      </c>
      <c r="B9" s="95" t="s">
        <v>8</v>
      </c>
      <c r="C9" s="15" t="s">
        <v>9</v>
      </c>
      <c r="D9" s="15"/>
      <c r="E9" s="16" t="s">
        <v>10</v>
      </c>
      <c r="F9" s="17" t="s">
        <v>11</v>
      </c>
      <c r="G9" s="17"/>
      <c r="H9" s="17"/>
      <c r="I9" s="18" t="s">
        <v>12</v>
      </c>
    </row>
    <row r="10" spans="1:9" ht="13.5" customHeight="1">
      <c r="A10" s="94"/>
      <c r="B10" s="95"/>
      <c r="C10" s="19" t="s">
        <v>13</v>
      </c>
      <c r="D10" s="19" t="s">
        <v>14</v>
      </c>
      <c r="E10" s="19" t="s">
        <v>15</v>
      </c>
      <c r="F10" s="20" t="s">
        <v>16</v>
      </c>
      <c r="G10" s="20" t="s">
        <v>17</v>
      </c>
      <c r="H10" s="20" t="s">
        <v>18</v>
      </c>
      <c r="I10" s="18"/>
    </row>
    <row r="11" spans="1:9" ht="13.5">
      <c r="A11" s="96" t="s">
        <v>19</v>
      </c>
      <c r="B11" s="97"/>
      <c r="C11" s="23"/>
      <c r="D11" s="23"/>
      <c r="E11" s="23"/>
      <c r="F11" s="23"/>
      <c r="G11" s="23"/>
      <c r="H11" s="24"/>
      <c r="I11" s="18"/>
    </row>
    <row r="12" spans="1:11" ht="14.25">
      <c r="A12" s="98" t="s">
        <v>46</v>
      </c>
      <c r="B12" s="99" t="s">
        <v>21</v>
      </c>
      <c r="C12" s="100">
        <f aca="true" t="shared" si="0" ref="C12:H12">C14+C16+C18+C20+C22+C24+C26+C28+C30+C36</f>
        <v>703414</v>
      </c>
      <c r="D12" s="100">
        <f t="shared" si="0"/>
        <v>547969</v>
      </c>
      <c r="E12" s="100">
        <f t="shared" si="0"/>
        <v>598806</v>
      </c>
      <c r="F12" s="100">
        <f t="shared" si="0"/>
        <v>676036.1</v>
      </c>
      <c r="G12" s="100">
        <f t="shared" si="0"/>
        <v>767206</v>
      </c>
      <c r="H12" s="101">
        <f t="shared" si="0"/>
        <v>878323</v>
      </c>
      <c r="J12" s="102">
        <v>703414</v>
      </c>
      <c r="K12" s="66">
        <v>547969</v>
      </c>
    </row>
    <row r="13" spans="1:11" ht="13.5">
      <c r="A13" s="31"/>
      <c r="B13" s="32" t="s">
        <v>22</v>
      </c>
      <c r="C13" s="33">
        <v>118.3</v>
      </c>
      <c r="D13" s="33">
        <f>D12/C12*100</f>
        <v>77.90134970301985</v>
      </c>
      <c r="E13" s="33">
        <f>E12/D12*100</f>
        <v>109.27734963109228</v>
      </c>
      <c r="F13" s="33">
        <f>F12/E12*100</f>
        <v>112.89734905795868</v>
      </c>
      <c r="G13" s="33">
        <f>G12/F12*100</f>
        <v>113.48595141590812</v>
      </c>
      <c r="H13" s="33">
        <f>H12/G12*100</f>
        <v>114.48333302919946</v>
      </c>
      <c r="J13" s="103"/>
      <c r="K13" s="104"/>
    </row>
    <row r="14" spans="1:11" ht="12.75">
      <c r="A14" s="37" t="s">
        <v>23</v>
      </c>
      <c r="B14" s="32"/>
      <c r="C14" s="38">
        <v>235183</v>
      </c>
      <c r="D14" s="38">
        <v>280887</v>
      </c>
      <c r="E14" s="38">
        <v>314593</v>
      </c>
      <c r="F14" s="38">
        <v>356430</v>
      </c>
      <c r="G14" s="38">
        <v>406330</v>
      </c>
      <c r="H14" s="39">
        <v>467280</v>
      </c>
      <c r="J14" s="105">
        <v>235183</v>
      </c>
      <c r="K14" s="106">
        <v>280887</v>
      </c>
    </row>
    <row r="15" spans="1:11" ht="12.75">
      <c r="A15" s="42"/>
      <c r="B15" s="32" t="s">
        <v>22</v>
      </c>
      <c r="C15" s="46">
        <v>84.7</v>
      </c>
      <c r="D15" s="46">
        <f>D14/C14*100</f>
        <v>119.43337741248305</v>
      </c>
      <c r="E15" s="46">
        <f>E14/D14*100</f>
        <v>111.99984335337699</v>
      </c>
      <c r="F15" s="46">
        <f>F14/E14*100</f>
        <v>113.2987701569965</v>
      </c>
      <c r="G15" s="46">
        <f>G14/F14*100</f>
        <v>113.99994388800046</v>
      </c>
      <c r="H15" s="46">
        <f>H14/G14*100</f>
        <v>115.00012305269117</v>
      </c>
      <c r="J15" s="107"/>
      <c r="K15" s="108"/>
    </row>
    <row r="16" spans="1:11" ht="12.75">
      <c r="A16" s="45" t="s">
        <v>24</v>
      </c>
      <c r="B16" s="32" t="s">
        <v>21</v>
      </c>
      <c r="C16" s="38">
        <v>518</v>
      </c>
      <c r="D16" s="38">
        <v>71</v>
      </c>
      <c r="E16" s="38">
        <v>71</v>
      </c>
      <c r="F16" s="38">
        <v>73.1</v>
      </c>
      <c r="G16" s="38">
        <v>77</v>
      </c>
      <c r="H16" s="39">
        <v>83</v>
      </c>
      <c r="J16" s="109">
        <v>518</v>
      </c>
      <c r="K16" s="110">
        <v>71</v>
      </c>
    </row>
    <row r="17" spans="1:11" ht="12.75">
      <c r="A17" s="45"/>
      <c r="B17" s="32" t="s">
        <v>22</v>
      </c>
      <c r="C17" s="46">
        <v>25.5</v>
      </c>
      <c r="D17" s="46">
        <f>D16/C16*100</f>
        <v>13.706563706563706</v>
      </c>
      <c r="E17" s="46">
        <f>E16/D16*100</f>
        <v>100</v>
      </c>
      <c r="F17" s="46">
        <f>F16/E16*100</f>
        <v>102.95774647887323</v>
      </c>
      <c r="G17" s="46">
        <f>G16/F16*100</f>
        <v>105.33515731874145</v>
      </c>
      <c r="H17" s="46">
        <f>H16/G16*100</f>
        <v>107.79220779220779</v>
      </c>
      <c r="J17" s="109"/>
      <c r="K17" s="110"/>
    </row>
    <row r="18" spans="1:11" ht="12.75">
      <c r="A18" s="45" t="s">
        <v>25</v>
      </c>
      <c r="B18" s="32"/>
      <c r="C18" s="38"/>
      <c r="D18" s="38"/>
      <c r="E18" s="38"/>
      <c r="F18" s="38"/>
      <c r="G18" s="38"/>
      <c r="H18" s="39"/>
      <c r="J18" s="109"/>
      <c r="K18" s="110"/>
    </row>
    <row r="19" spans="1:11" ht="12.75">
      <c r="A19" s="45"/>
      <c r="B19" s="32" t="s">
        <v>22</v>
      </c>
      <c r="C19" s="46"/>
      <c r="D19" s="46" t="e">
        <f>D18/C18*100</f>
        <v>#DIV/0!</v>
      </c>
      <c r="E19" s="46" t="e">
        <f>E18/D18*100</f>
        <v>#DIV/0!</v>
      </c>
      <c r="F19" s="46" t="e">
        <f>F18/E18*100</f>
        <v>#DIV/0!</v>
      </c>
      <c r="G19" s="46" t="e">
        <f>G18/F18*100</f>
        <v>#DIV/0!</v>
      </c>
      <c r="H19" s="46" t="e">
        <f>H18/G18*100</f>
        <v>#DIV/0!</v>
      </c>
      <c r="J19" s="109"/>
      <c r="K19" s="110"/>
    </row>
    <row r="20" spans="1:11" ht="12.75">
      <c r="A20" s="50" t="s">
        <v>26</v>
      </c>
      <c r="B20" s="32" t="s">
        <v>21</v>
      </c>
      <c r="C20" s="38">
        <v>295369</v>
      </c>
      <c r="D20" s="38">
        <v>70082</v>
      </c>
      <c r="E20" s="38">
        <v>72000</v>
      </c>
      <c r="F20" s="38">
        <v>81510</v>
      </c>
      <c r="G20" s="38">
        <v>92920</v>
      </c>
      <c r="H20" s="39">
        <v>106850</v>
      </c>
      <c r="J20" s="109">
        <v>295369</v>
      </c>
      <c r="K20" s="110">
        <v>70082</v>
      </c>
    </row>
    <row r="21" spans="1:11" ht="12.75">
      <c r="A21" s="50"/>
      <c r="B21" s="32" t="s">
        <v>22</v>
      </c>
      <c r="C21" s="46">
        <v>163.6</v>
      </c>
      <c r="D21" s="46">
        <f>D20/C20*100</f>
        <v>23.72693139767545</v>
      </c>
      <c r="E21" s="46">
        <f>E20/D20*100</f>
        <v>102.73679404126594</v>
      </c>
      <c r="F21" s="46">
        <f>F20/E20*100</f>
        <v>113.20833333333333</v>
      </c>
      <c r="G21" s="46">
        <f>G20/F20*100</f>
        <v>113.99828241933506</v>
      </c>
      <c r="H21" s="46">
        <f>H20/G20*100</f>
        <v>114.99139044339218</v>
      </c>
      <c r="J21" s="109"/>
      <c r="K21" s="110"/>
    </row>
    <row r="22" spans="1:11" ht="12.75">
      <c r="A22" s="51" t="s">
        <v>27</v>
      </c>
      <c r="B22" s="32" t="s">
        <v>21</v>
      </c>
      <c r="C22" s="38">
        <v>9780</v>
      </c>
      <c r="D22" s="38">
        <v>2983</v>
      </c>
      <c r="E22" s="38">
        <v>415</v>
      </c>
      <c r="F22" s="38">
        <v>425</v>
      </c>
      <c r="G22" s="38">
        <v>445</v>
      </c>
      <c r="H22" s="39">
        <v>480</v>
      </c>
      <c r="J22" s="109">
        <v>9780</v>
      </c>
      <c r="K22" s="110">
        <v>2983</v>
      </c>
    </row>
    <row r="23" spans="1:11" ht="12.75">
      <c r="A23" s="51"/>
      <c r="B23" s="32" t="s">
        <v>22</v>
      </c>
      <c r="C23" s="46">
        <v>205.7</v>
      </c>
      <c r="D23" s="46">
        <f>D22/C22*100</f>
        <v>30.501022494887525</v>
      </c>
      <c r="E23" s="46">
        <f>E22/D22*100</f>
        <v>13.912168957425411</v>
      </c>
      <c r="F23" s="46">
        <f>F22/E22*100</f>
        <v>102.40963855421687</v>
      </c>
      <c r="G23" s="46">
        <f>G22/F22*100</f>
        <v>104.70588235294119</v>
      </c>
      <c r="H23" s="46">
        <f>H22/G22*100</f>
        <v>107.86516853932584</v>
      </c>
      <c r="J23" s="109"/>
      <c r="K23" s="110"/>
    </row>
    <row r="24" spans="1:11" ht="12.75">
      <c r="A24" s="51" t="s">
        <v>28</v>
      </c>
      <c r="B24" s="32" t="s">
        <v>21</v>
      </c>
      <c r="C24" s="38">
        <v>105560</v>
      </c>
      <c r="D24" s="38">
        <v>67904</v>
      </c>
      <c r="E24" s="38">
        <v>76600</v>
      </c>
      <c r="F24" s="38">
        <v>86711</v>
      </c>
      <c r="G24" s="38">
        <v>98850</v>
      </c>
      <c r="H24" s="38">
        <v>113870</v>
      </c>
      <c r="J24" s="109">
        <v>105560</v>
      </c>
      <c r="K24" s="110">
        <v>67904</v>
      </c>
    </row>
    <row r="25" spans="1:11" ht="12.75">
      <c r="A25" s="51"/>
      <c r="B25" s="32" t="s">
        <v>22</v>
      </c>
      <c r="C25" s="46">
        <v>157.6</v>
      </c>
      <c r="D25" s="46">
        <f>D24/C24*100</f>
        <v>64.32739674118984</v>
      </c>
      <c r="E25" s="46">
        <f>E24/D24*100</f>
        <v>112.80631479736098</v>
      </c>
      <c r="F25" s="46">
        <f>F24/E24*100</f>
        <v>113.19973890339425</v>
      </c>
      <c r="G25" s="46">
        <f>G24/F24*100</f>
        <v>113.99937724164178</v>
      </c>
      <c r="H25" s="46">
        <f>H24/G24*100</f>
        <v>115.19473950429943</v>
      </c>
      <c r="J25" s="109"/>
      <c r="K25" s="110"/>
    </row>
    <row r="26" spans="1:11" ht="27.75" customHeight="1">
      <c r="A26" s="51" t="s">
        <v>29</v>
      </c>
      <c r="B26" s="32" t="s">
        <v>21</v>
      </c>
      <c r="C26" s="38">
        <v>48891</v>
      </c>
      <c r="D26" s="38">
        <v>37599</v>
      </c>
      <c r="E26" s="38">
        <v>39742</v>
      </c>
      <c r="F26" s="38">
        <v>42840</v>
      </c>
      <c r="G26" s="38">
        <v>46655</v>
      </c>
      <c r="H26" s="38">
        <v>51695</v>
      </c>
      <c r="J26" s="109">
        <v>48891</v>
      </c>
      <c r="K26" s="110">
        <v>37599</v>
      </c>
    </row>
    <row r="27" spans="1:11" ht="12.75">
      <c r="A27" s="51"/>
      <c r="B27" s="32" t="s">
        <v>22</v>
      </c>
      <c r="C27" s="46">
        <v>115.2</v>
      </c>
      <c r="D27" s="46">
        <f>D26/C26*100</f>
        <v>76.90372461189176</v>
      </c>
      <c r="E27" s="46">
        <f>E26/D26*100</f>
        <v>105.69961967073593</v>
      </c>
      <c r="F27" s="46">
        <f>F26/E26*100</f>
        <v>107.79527955311761</v>
      </c>
      <c r="G27" s="46">
        <f>G26/F26*100</f>
        <v>108.90522875816993</v>
      </c>
      <c r="H27" s="46">
        <f>H26/G26*100</f>
        <v>110.8027006751688</v>
      </c>
      <c r="J27" s="109"/>
      <c r="K27" s="110"/>
    </row>
    <row r="28" spans="1:11" ht="12.75">
      <c r="A28" s="51" t="s">
        <v>30</v>
      </c>
      <c r="B28" s="32" t="s">
        <v>21</v>
      </c>
      <c r="C28" s="38">
        <v>2040</v>
      </c>
      <c r="D28" s="38">
        <v>16203</v>
      </c>
      <c r="E28" s="38">
        <v>19900</v>
      </c>
      <c r="F28" s="38">
        <v>22600</v>
      </c>
      <c r="G28" s="38">
        <v>24900</v>
      </c>
      <c r="H28" s="39">
        <v>27400</v>
      </c>
      <c r="J28" s="109">
        <v>2040</v>
      </c>
      <c r="K28" s="110">
        <v>16203</v>
      </c>
    </row>
    <row r="29" spans="1:11" ht="12.75">
      <c r="A29" s="51"/>
      <c r="B29" s="32" t="s">
        <v>22</v>
      </c>
      <c r="C29" s="46">
        <v>57.9</v>
      </c>
      <c r="D29" s="46">
        <f>D28/C28*100</f>
        <v>794.2647058823529</v>
      </c>
      <c r="E29" s="46">
        <f>E28/D28*100</f>
        <v>122.81676232796394</v>
      </c>
      <c r="F29" s="46">
        <f>F28/E28*100</f>
        <v>113.5678391959799</v>
      </c>
      <c r="G29" s="46">
        <f>G28/F28*100</f>
        <v>110.17699115044249</v>
      </c>
      <c r="H29" s="46">
        <f>H28/G28*100</f>
        <v>110.04016064257027</v>
      </c>
      <c r="J29" s="109"/>
      <c r="K29" s="110"/>
    </row>
    <row r="30" spans="1:11" ht="12.75">
      <c r="A30" s="51" t="s">
        <v>31</v>
      </c>
      <c r="B30" s="32"/>
      <c r="C30" s="61">
        <v>4933</v>
      </c>
      <c r="D30" s="61">
        <v>6597</v>
      </c>
      <c r="E30" s="61">
        <v>8200</v>
      </c>
      <c r="F30" s="61">
        <v>9280</v>
      </c>
      <c r="G30" s="61">
        <v>10580</v>
      </c>
      <c r="H30" s="62">
        <v>12115</v>
      </c>
      <c r="J30" s="109">
        <v>4933</v>
      </c>
      <c r="K30" s="110">
        <v>6597</v>
      </c>
    </row>
    <row r="31" spans="1:11" ht="12.75">
      <c r="A31" s="51"/>
      <c r="B31" s="32" t="s">
        <v>22</v>
      </c>
      <c r="C31" s="61">
        <v>36.9</v>
      </c>
      <c r="D31" s="61">
        <f>D30/C30*100</f>
        <v>133.7320089195216</v>
      </c>
      <c r="E31" s="46">
        <f>E30/D30*100</f>
        <v>124.29892375322116</v>
      </c>
      <c r="F31" s="46">
        <f>F30/E30*100</f>
        <v>113.17073170731706</v>
      </c>
      <c r="G31" s="46">
        <f>G30/F30*100</f>
        <v>114.00862068965519</v>
      </c>
      <c r="H31" s="46">
        <f>H30/G30*100</f>
        <v>114.5085066162571</v>
      </c>
      <c r="J31" s="109"/>
      <c r="K31" s="110"/>
    </row>
    <row r="32" spans="1:11" ht="12.75">
      <c r="A32" s="63" t="s">
        <v>32</v>
      </c>
      <c r="B32" s="32" t="s">
        <v>21</v>
      </c>
      <c r="C32" s="61">
        <v>4933</v>
      </c>
      <c r="D32" s="61">
        <v>6597</v>
      </c>
      <c r="E32" s="46">
        <v>1550</v>
      </c>
      <c r="F32" s="46">
        <v>1750</v>
      </c>
      <c r="G32" s="46">
        <v>1995</v>
      </c>
      <c r="H32" s="46">
        <v>2285</v>
      </c>
      <c r="J32" s="109">
        <v>1195</v>
      </c>
      <c r="K32" s="110">
        <v>1548</v>
      </c>
    </row>
    <row r="33" spans="1:11" ht="12.75">
      <c r="A33" s="63"/>
      <c r="B33" s="32" t="s">
        <v>22</v>
      </c>
      <c r="C33" s="61">
        <v>8.9</v>
      </c>
      <c r="D33" s="61">
        <f>D32/C32*100</f>
        <v>133.7320089195216</v>
      </c>
      <c r="E33" s="46">
        <f>E32/D32*100</f>
        <v>23.49552827042595</v>
      </c>
      <c r="F33" s="46">
        <f>F32/E32*100</f>
        <v>112.90322580645163</v>
      </c>
      <c r="G33" s="46">
        <f>G32/F32*100</f>
        <v>113.99999999999999</v>
      </c>
      <c r="H33" s="46">
        <f>H32/G32*100</f>
        <v>114.53634085213034</v>
      </c>
      <c r="J33" s="109"/>
      <c r="K33" s="110"/>
    </row>
    <row r="34" spans="1:11" ht="12.75">
      <c r="A34" s="63" t="s">
        <v>33</v>
      </c>
      <c r="B34" s="32" t="s">
        <v>21</v>
      </c>
      <c r="C34" s="46"/>
      <c r="D34" s="46"/>
      <c r="E34" s="46"/>
      <c r="F34" s="46"/>
      <c r="G34" s="46"/>
      <c r="H34" s="46"/>
      <c r="J34" s="109"/>
      <c r="K34" s="110"/>
    </row>
    <row r="35" spans="1:11" ht="12.75">
      <c r="A35" s="63"/>
      <c r="B35" s="32" t="s">
        <v>22</v>
      </c>
      <c r="C35" s="46"/>
      <c r="D35" s="46" t="e">
        <f>D34/C34*100</f>
        <v>#DIV/0!</v>
      </c>
      <c r="E35" s="46" t="e">
        <f>E34/D34*100</f>
        <v>#DIV/0!</v>
      </c>
      <c r="F35" s="46" t="e">
        <f>F34/E34*100</f>
        <v>#DIV/0!</v>
      </c>
      <c r="G35" s="46" t="e">
        <f>G34/F34*100</f>
        <v>#DIV/0!</v>
      </c>
      <c r="H35" s="46" t="e">
        <f>H34/G34*100</f>
        <v>#DIV/0!</v>
      </c>
      <c r="J35" s="109"/>
      <c r="K35" s="110"/>
    </row>
    <row r="36" spans="1:11" ht="12.75">
      <c r="A36" s="51" t="s">
        <v>34</v>
      </c>
      <c r="B36" s="32" t="s">
        <v>21</v>
      </c>
      <c r="C36" s="38">
        <v>1140</v>
      </c>
      <c r="D36" s="38">
        <v>65643</v>
      </c>
      <c r="E36" s="38">
        <v>67285</v>
      </c>
      <c r="F36" s="38">
        <v>76167</v>
      </c>
      <c r="G36" s="38">
        <v>86449</v>
      </c>
      <c r="H36" s="38">
        <v>98550</v>
      </c>
      <c r="J36" s="111">
        <v>1140</v>
      </c>
      <c r="K36" s="110">
        <v>65643</v>
      </c>
    </row>
    <row r="37" spans="1:11" ht="13.5">
      <c r="A37" s="51"/>
      <c r="B37" s="32" t="s">
        <v>22</v>
      </c>
      <c r="C37" s="46">
        <v>37.2</v>
      </c>
      <c r="D37" s="46">
        <f>D36/C36*100</f>
        <v>5758.157894736842</v>
      </c>
      <c r="E37" s="46">
        <f>E36/D36*100</f>
        <v>102.5014091373033</v>
      </c>
      <c r="F37" s="46">
        <f>F36/E36*100</f>
        <v>113.200564761834</v>
      </c>
      <c r="G37" s="46">
        <f>G36/F36*100</f>
        <v>113.4992844670264</v>
      </c>
      <c r="H37" s="46">
        <f>H36/G36*100</f>
        <v>113.99784844243426</v>
      </c>
      <c r="J37" s="112"/>
      <c r="K37" s="67"/>
    </row>
    <row r="38" spans="1:11" ht="14.25">
      <c r="A38" s="98" t="s">
        <v>47</v>
      </c>
      <c r="B38" s="99" t="s">
        <v>21</v>
      </c>
      <c r="C38" s="100">
        <f aca="true" t="shared" si="1" ref="C38:H38">C40+C42+C44+C46+C48+C50+C52+C54+C56+C62</f>
        <v>69925</v>
      </c>
      <c r="D38" s="100">
        <f t="shared" si="1"/>
        <v>177249</v>
      </c>
      <c r="E38" s="100">
        <f t="shared" si="1"/>
        <v>100078</v>
      </c>
      <c r="F38" s="100">
        <f t="shared" si="1"/>
        <v>53580</v>
      </c>
      <c r="G38" s="100">
        <f t="shared" si="1"/>
        <v>24230</v>
      </c>
      <c r="H38" s="101">
        <f t="shared" si="1"/>
        <v>7955</v>
      </c>
      <c r="J38" s="113">
        <v>69925</v>
      </c>
      <c r="K38" s="66">
        <v>177249</v>
      </c>
    </row>
    <row r="39" spans="1:11" ht="12.75">
      <c r="A39" s="42" t="s">
        <v>36</v>
      </c>
      <c r="B39" s="32" t="s">
        <v>22</v>
      </c>
      <c r="C39" s="33">
        <v>104.8</v>
      </c>
      <c r="D39" s="33">
        <f>D38/C38*100</f>
        <v>253.48444762245262</v>
      </c>
      <c r="E39" s="33">
        <f>E38/D38*100</f>
        <v>56.46181360684687</v>
      </c>
      <c r="F39" s="33">
        <f>F38/E38*100</f>
        <v>53.53824017266532</v>
      </c>
      <c r="G39" s="33">
        <f>G38/F38*100</f>
        <v>45.222097797685706</v>
      </c>
      <c r="H39" s="33">
        <f>H38/G38*100</f>
        <v>32.83120099050764</v>
      </c>
      <c r="J39" s="114"/>
      <c r="K39" s="67"/>
    </row>
    <row r="40" spans="1:11" ht="12.75">
      <c r="A40" s="37" t="s">
        <v>23</v>
      </c>
      <c r="B40" s="32" t="s">
        <v>21</v>
      </c>
      <c r="C40" s="38">
        <v>33153</v>
      </c>
      <c r="D40" s="38">
        <v>146425</v>
      </c>
      <c r="E40" s="38">
        <v>94000</v>
      </c>
      <c r="F40" s="38">
        <v>49500</v>
      </c>
      <c r="G40" s="38">
        <v>22300</v>
      </c>
      <c r="H40" s="39">
        <v>7800</v>
      </c>
      <c r="J40" s="107">
        <v>33153</v>
      </c>
      <c r="K40" s="108">
        <v>146425</v>
      </c>
    </row>
    <row r="41" spans="1:11" ht="12.75">
      <c r="A41" s="42"/>
      <c r="B41" s="32" t="s">
        <v>22</v>
      </c>
      <c r="C41" s="46">
        <v>94.8</v>
      </c>
      <c r="D41" s="46">
        <f>D40/C40*100</f>
        <v>441.6644044279552</v>
      </c>
      <c r="E41" s="46">
        <f>E40/D40*100</f>
        <v>64.19668772409082</v>
      </c>
      <c r="F41" s="46">
        <f>F40/E40*100</f>
        <v>52.659574468085104</v>
      </c>
      <c r="G41" s="46">
        <f>G40/F40*100</f>
        <v>45.05050505050505</v>
      </c>
      <c r="H41" s="46">
        <f>H40/G40*100</f>
        <v>34.97757847533632</v>
      </c>
      <c r="J41" s="107"/>
      <c r="K41" s="108"/>
    </row>
    <row r="42" spans="1:11" ht="12.75">
      <c r="A42" s="45" t="s">
        <v>24</v>
      </c>
      <c r="B42" s="32" t="s">
        <v>21</v>
      </c>
      <c r="C42" s="46"/>
      <c r="D42" s="46"/>
      <c r="E42" s="46"/>
      <c r="F42" s="46"/>
      <c r="G42" s="46"/>
      <c r="H42" s="46"/>
      <c r="J42" s="109"/>
      <c r="K42" s="110"/>
    </row>
    <row r="43" spans="1:11" ht="12.75">
      <c r="A43" s="45"/>
      <c r="B43" s="32" t="s">
        <v>22</v>
      </c>
      <c r="C43" s="46"/>
      <c r="D43" s="46" t="e">
        <f>D42/C42*100</f>
        <v>#DIV/0!</v>
      </c>
      <c r="E43" s="46" t="e">
        <f>E42/D42*100</f>
        <v>#DIV/0!</v>
      </c>
      <c r="F43" s="46" t="e">
        <f>F42/E42*100</f>
        <v>#DIV/0!</v>
      </c>
      <c r="G43" s="46" t="e">
        <f>G42/F42*100</f>
        <v>#DIV/0!</v>
      </c>
      <c r="H43" s="46" t="e">
        <f>H42/G42*100</f>
        <v>#DIV/0!</v>
      </c>
      <c r="J43" s="109"/>
      <c r="K43" s="110"/>
    </row>
    <row r="44" spans="1:11" ht="12.75">
      <c r="A44" s="45" t="s">
        <v>25</v>
      </c>
      <c r="B44" s="32"/>
      <c r="C44" s="46"/>
      <c r="D44" s="46"/>
      <c r="E44" s="46"/>
      <c r="F44" s="46"/>
      <c r="G44" s="46"/>
      <c r="H44" s="46"/>
      <c r="J44" s="109"/>
      <c r="K44" s="110"/>
    </row>
    <row r="45" spans="1:11" ht="12.75">
      <c r="A45" s="45"/>
      <c r="B45" s="32" t="s">
        <v>22</v>
      </c>
      <c r="C45" s="46"/>
      <c r="D45" s="46" t="e">
        <f>D44/C44*100</f>
        <v>#DIV/0!</v>
      </c>
      <c r="E45" s="46" t="e">
        <f>E44/D44*100</f>
        <v>#DIV/0!</v>
      </c>
      <c r="F45" s="46" t="e">
        <f>F44/E44*100</f>
        <v>#DIV/0!</v>
      </c>
      <c r="G45" s="46" t="e">
        <f>G44/F44*100</f>
        <v>#DIV/0!</v>
      </c>
      <c r="H45" s="46" t="e">
        <f>H44/G44*100</f>
        <v>#DIV/0!</v>
      </c>
      <c r="J45" s="109"/>
      <c r="K45" s="110"/>
    </row>
    <row r="46" spans="1:11" ht="12.75">
      <c r="A46" s="50" t="s">
        <v>26</v>
      </c>
      <c r="B46" s="32" t="s">
        <v>21</v>
      </c>
      <c r="C46" s="38">
        <v>27698</v>
      </c>
      <c r="D46" s="38">
        <v>23103</v>
      </c>
      <c r="E46" s="38">
        <v>0</v>
      </c>
      <c r="F46" s="38">
        <v>0</v>
      </c>
      <c r="G46" s="38">
        <v>0</v>
      </c>
      <c r="H46" s="38">
        <v>0</v>
      </c>
      <c r="J46" s="109">
        <v>27698</v>
      </c>
      <c r="K46" s="110">
        <v>23103</v>
      </c>
    </row>
    <row r="47" spans="1:11" ht="12.75">
      <c r="A47" s="50"/>
      <c r="B47" s="32" t="s">
        <v>22</v>
      </c>
      <c r="C47" s="46">
        <v>97.7</v>
      </c>
      <c r="D47" s="46">
        <f>D46/C46*100</f>
        <v>83.4103545382338</v>
      </c>
      <c r="E47" s="46">
        <f>E46/D46*100</f>
        <v>0</v>
      </c>
      <c r="F47" s="46" t="e">
        <f>F46/E46*100</f>
        <v>#DIV/0!</v>
      </c>
      <c r="G47" s="46" t="e">
        <f>G46/F46*100</f>
        <v>#DIV/0!</v>
      </c>
      <c r="H47" s="46" t="e">
        <f>H46/G46*100</f>
        <v>#DIV/0!</v>
      </c>
      <c r="J47" s="109"/>
      <c r="K47" s="110"/>
    </row>
    <row r="48" spans="1:11" ht="12.75">
      <c r="A48" s="51" t="s">
        <v>27</v>
      </c>
      <c r="B48" s="32" t="s">
        <v>21</v>
      </c>
      <c r="C48" s="38">
        <v>0</v>
      </c>
      <c r="D48" s="38">
        <v>1936</v>
      </c>
      <c r="E48" s="38">
        <v>1850</v>
      </c>
      <c r="F48" s="38">
        <v>1110</v>
      </c>
      <c r="G48" s="38">
        <v>555</v>
      </c>
      <c r="H48" s="39">
        <v>0</v>
      </c>
      <c r="J48" s="109"/>
      <c r="K48" s="110">
        <v>1936</v>
      </c>
    </row>
    <row r="49" spans="1:11" ht="12.75">
      <c r="A49" s="51"/>
      <c r="B49" s="32" t="s">
        <v>22</v>
      </c>
      <c r="C49" s="46"/>
      <c r="D49" s="46" t="e">
        <f>D48/C48*100</f>
        <v>#DIV/0!</v>
      </c>
      <c r="E49" s="46">
        <f>E48/D48*100</f>
        <v>95.55785123966942</v>
      </c>
      <c r="F49" s="46">
        <f>F48/E48*100</f>
        <v>60</v>
      </c>
      <c r="G49" s="46">
        <f>G48/F48*100</f>
        <v>50</v>
      </c>
      <c r="H49" s="46">
        <f>H48/G48*100</f>
        <v>0</v>
      </c>
      <c r="J49" s="109"/>
      <c r="K49" s="110"/>
    </row>
    <row r="50" spans="1:11" ht="12.75">
      <c r="A50" s="51" t="s">
        <v>28</v>
      </c>
      <c r="B50" s="32" t="s">
        <v>21</v>
      </c>
      <c r="C50" s="38">
        <v>0</v>
      </c>
      <c r="D50" s="38">
        <v>411</v>
      </c>
      <c r="E50" s="38">
        <v>198</v>
      </c>
      <c r="F50" s="38">
        <v>110</v>
      </c>
      <c r="G50" s="38">
        <v>0</v>
      </c>
      <c r="H50" s="39">
        <v>0</v>
      </c>
      <c r="J50" s="109"/>
      <c r="K50" s="110">
        <v>411</v>
      </c>
    </row>
    <row r="51" spans="1:11" ht="12.75">
      <c r="A51" s="51"/>
      <c r="B51" s="32" t="s">
        <v>22</v>
      </c>
      <c r="C51" s="46"/>
      <c r="D51" s="46" t="e">
        <f>D50/C50*100</f>
        <v>#DIV/0!</v>
      </c>
      <c r="E51" s="46">
        <f>E50/D50*100</f>
        <v>48.175182481751825</v>
      </c>
      <c r="F51" s="46">
        <f>F50/E50*100</f>
        <v>55.55555555555556</v>
      </c>
      <c r="G51" s="46">
        <f>G50/F50*100</f>
        <v>0</v>
      </c>
      <c r="H51" s="46" t="e">
        <f>H50/G50*100</f>
        <v>#DIV/0!</v>
      </c>
      <c r="J51" s="109"/>
      <c r="K51" s="110"/>
    </row>
    <row r="52" spans="1:11" ht="24.75" customHeight="1">
      <c r="A52" s="51" t="s">
        <v>29</v>
      </c>
      <c r="B52" s="32" t="s">
        <v>21</v>
      </c>
      <c r="C52" s="38">
        <v>544</v>
      </c>
      <c r="D52" s="38">
        <v>2890</v>
      </c>
      <c r="E52" s="38">
        <v>2100</v>
      </c>
      <c r="F52" s="38">
        <v>1450</v>
      </c>
      <c r="G52" s="38">
        <v>725</v>
      </c>
      <c r="H52" s="38">
        <v>0</v>
      </c>
      <c r="J52" s="109">
        <v>544</v>
      </c>
      <c r="K52" s="110">
        <v>2890</v>
      </c>
    </row>
    <row r="53" spans="1:11" ht="12.75">
      <c r="A53" s="51"/>
      <c r="B53" s="32" t="s">
        <v>22</v>
      </c>
      <c r="C53" s="46">
        <v>67.7</v>
      </c>
      <c r="D53" s="46">
        <f>D52/C52*100</f>
        <v>531.25</v>
      </c>
      <c r="E53" s="46">
        <f>E52/D52*100</f>
        <v>72.66435986159169</v>
      </c>
      <c r="F53" s="46">
        <f>F52/E52*100</f>
        <v>69.04761904761905</v>
      </c>
      <c r="G53" s="46">
        <f>G52/F52*100</f>
        <v>50</v>
      </c>
      <c r="H53" s="46">
        <f>H52/G52*100</f>
        <v>0</v>
      </c>
      <c r="J53" s="109"/>
      <c r="K53" s="110"/>
    </row>
    <row r="54" spans="1:11" ht="12.75">
      <c r="A54" s="51" t="s">
        <v>30</v>
      </c>
      <c r="B54" s="32" t="s">
        <v>21</v>
      </c>
      <c r="C54" s="38">
        <v>66</v>
      </c>
      <c r="D54" s="38">
        <v>196</v>
      </c>
      <c r="E54" s="38">
        <v>100</v>
      </c>
      <c r="F54" s="38">
        <v>50</v>
      </c>
      <c r="G54" s="38">
        <v>0</v>
      </c>
      <c r="H54" s="39">
        <v>0</v>
      </c>
      <c r="J54" s="109">
        <v>66</v>
      </c>
      <c r="K54" s="110">
        <v>196</v>
      </c>
    </row>
    <row r="55" spans="1:11" ht="12.75">
      <c r="A55" s="51"/>
      <c r="B55" s="32" t="s">
        <v>22</v>
      </c>
      <c r="C55" s="46"/>
      <c r="D55" s="46">
        <f>D54/C54*100</f>
        <v>296.969696969697</v>
      </c>
      <c r="E55" s="46">
        <f>E54/D54*100</f>
        <v>51.02040816326531</v>
      </c>
      <c r="F55" s="46">
        <f>F54/E54*100</f>
        <v>50</v>
      </c>
      <c r="G55" s="46">
        <f>G54/F54*100</f>
        <v>0</v>
      </c>
      <c r="H55" s="46" t="e">
        <f>H54/G54*100</f>
        <v>#DIV/0!</v>
      </c>
      <c r="J55" s="109"/>
      <c r="K55" s="110"/>
    </row>
    <row r="56" spans="1:11" ht="12.75">
      <c r="A56" s="51" t="s">
        <v>31</v>
      </c>
      <c r="B56" s="32"/>
      <c r="C56" s="38">
        <f>C58+C60</f>
        <v>7556</v>
      </c>
      <c r="D56" s="38">
        <f>D58+D60</f>
        <v>2107</v>
      </c>
      <c r="E56" s="38">
        <f>E58+E60</f>
        <v>1700</v>
      </c>
      <c r="F56" s="38">
        <v>1300</v>
      </c>
      <c r="G56" s="38">
        <v>650</v>
      </c>
      <c r="H56" s="38">
        <v>155</v>
      </c>
      <c r="J56" s="109">
        <v>7556</v>
      </c>
      <c r="K56" s="110">
        <v>2107</v>
      </c>
    </row>
    <row r="57" spans="1:11" ht="12.75">
      <c r="A57" s="51"/>
      <c r="B57" s="32" t="s">
        <v>22</v>
      </c>
      <c r="C57" s="46">
        <v>366.4</v>
      </c>
      <c r="D57" s="46">
        <f>D56/C56*100</f>
        <v>27.8851244044468</v>
      </c>
      <c r="E57" s="46">
        <f>E56/D56*100</f>
        <v>80.68343616516374</v>
      </c>
      <c r="F57" s="46">
        <f>F56/E56*100</f>
        <v>76.47058823529412</v>
      </c>
      <c r="G57" s="46">
        <f>G56/F56*100</f>
        <v>50</v>
      </c>
      <c r="H57" s="46">
        <f>H56/G56*100</f>
        <v>23.846153846153847</v>
      </c>
      <c r="J57" s="109"/>
      <c r="K57" s="110"/>
    </row>
    <row r="58" spans="1:11" ht="12.75">
      <c r="A58" s="63" t="s">
        <v>32</v>
      </c>
      <c r="B58" s="32" t="s">
        <v>21</v>
      </c>
      <c r="C58" s="38">
        <v>7556</v>
      </c>
      <c r="D58" s="38">
        <v>2107</v>
      </c>
      <c r="E58" s="38">
        <v>1700</v>
      </c>
      <c r="F58" s="38">
        <v>1300</v>
      </c>
      <c r="G58" s="38">
        <v>650</v>
      </c>
      <c r="H58" s="38">
        <v>155</v>
      </c>
      <c r="J58" s="109">
        <v>7556</v>
      </c>
      <c r="K58" s="110">
        <v>2107</v>
      </c>
    </row>
    <row r="59" spans="1:11" ht="12.75">
      <c r="A59" s="63"/>
      <c r="B59" s="32" t="s">
        <v>22</v>
      </c>
      <c r="C59" s="46">
        <v>366.4</v>
      </c>
      <c r="D59" s="46">
        <f>D58/C58*100</f>
        <v>27.8851244044468</v>
      </c>
      <c r="E59" s="46">
        <f>E58/D58*100</f>
        <v>80.68343616516374</v>
      </c>
      <c r="F59" s="46">
        <f>F58/E58*100</f>
        <v>76.47058823529412</v>
      </c>
      <c r="G59" s="46">
        <f>G58/F58*100</f>
        <v>50</v>
      </c>
      <c r="H59" s="46">
        <f>H58/G58*100</f>
        <v>23.846153846153847</v>
      </c>
      <c r="J59" s="109"/>
      <c r="K59" s="110"/>
    </row>
    <row r="60" spans="1:11" ht="12.75">
      <c r="A60" s="63" t="s">
        <v>33</v>
      </c>
      <c r="B60" s="32" t="s">
        <v>21</v>
      </c>
      <c r="C60" s="46"/>
      <c r="D60" s="46"/>
      <c r="E60" s="46"/>
      <c r="F60" s="46"/>
      <c r="G60" s="46"/>
      <c r="H60" s="46"/>
      <c r="J60" s="109"/>
      <c r="K60" s="110"/>
    </row>
    <row r="61" spans="1:11" ht="12.75">
      <c r="A61" s="63"/>
      <c r="B61" s="32" t="s">
        <v>22</v>
      </c>
      <c r="C61" s="46"/>
      <c r="D61" s="46" t="e">
        <f>D60/C60*100</f>
        <v>#DIV/0!</v>
      </c>
      <c r="E61" s="46" t="e">
        <f>E60/D60*100</f>
        <v>#DIV/0!</v>
      </c>
      <c r="F61" s="46" t="e">
        <f>F60/E60*100</f>
        <v>#DIV/0!</v>
      </c>
      <c r="G61" s="46" t="e">
        <f>G60/F60*100</f>
        <v>#DIV/0!</v>
      </c>
      <c r="H61" s="46" t="e">
        <f>H60/G60*100</f>
        <v>#DIV/0!</v>
      </c>
      <c r="J61" s="109"/>
      <c r="K61" s="110"/>
    </row>
    <row r="62" spans="1:11" ht="12.75">
      <c r="A62" s="51" t="s">
        <v>34</v>
      </c>
      <c r="B62" s="32" t="s">
        <v>21</v>
      </c>
      <c r="C62" s="38">
        <v>908</v>
      </c>
      <c r="D62" s="38">
        <v>181</v>
      </c>
      <c r="E62" s="38">
        <v>130</v>
      </c>
      <c r="F62" s="38">
        <v>60</v>
      </c>
      <c r="G62" s="38">
        <v>0</v>
      </c>
      <c r="H62" s="39">
        <v>0</v>
      </c>
      <c r="J62" s="111">
        <v>908</v>
      </c>
      <c r="K62" s="110">
        <v>181</v>
      </c>
    </row>
    <row r="63" spans="1:11" ht="13.5">
      <c r="A63" s="51"/>
      <c r="B63" s="32" t="s">
        <v>22</v>
      </c>
      <c r="C63" s="46">
        <v>166</v>
      </c>
      <c r="D63" s="46">
        <f>D62/C62*100</f>
        <v>19.933920704845814</v>
      </c>
      <c r="E63" s="46">
        <f>E62/D62*100</f>
        <v>71.8232044198895</v>
      </c>
      <c r="F63" s="46">
        <f>F62/E62*100</f>
        <v>46.15384615384615</v>
      </c>
      <c r="G63" s="46">
        <f>G62/F62*100</f>
        <v>0</v>
      </c>
      <c r="H63" s="46" t="e">
        <f>H62/G62*100</f>
        <v>#DIV/0!</v>
      </c>
      <c r="J63" s="112"/>
      <c r="K63" s="67"/>
    </row>
    <row r="64" spans="1:11" ht="41.25">
      <c r="A64" s="98" t="s">
        <v>48</v>
      </c>
      <c r="B64" s="99" t="s">
        <v>21</v>
      </c>
      <c r="C64" s="100">
        <f aca="true" t="shared" si="2" ref="C64:H64">C66+C68+C70+C72+C74+C76+C78+C80+C82+C88</f>
        <v>633489</v>
      </c>
      <c r="D64" s="100">
        <f t="shared" si="2"/>
        <v>370720</v>
      </c>
      <c r="E64" s="100">
        <f t="shared" si="2"/>
        <v>498728</v>
      </c>
      <c r="F64" s="100">
        <f t="shared" si="2"/>
        <v>622456.1</v>
      </c>
      <c r="G64" s="100">
        <f t="shared" si="2"/>
        <v>742976</v>
      </c>
      <c r="H64" s="101">
        <f t="shared" si="2"/>
        <v>870368</v>
      </c>
      <c r="J64" s="102">
        <v>633489</v>
      </c>
      <c r="K64" s="66">
        <v>370720</v>
      </c>
    </row>
    <row r="65" spans="1:11" ht="12.75">
      <c r="A65" s="69"/>
      <c r="B65" s="32" t="s">
        <v>22</v>
      </c>
      <c r="C65" s="33">
        <v>120</v>
      </c>
      <c r="D65" s="33">
        <f>D64/C64*100</f>
        <v>58.520353155303404</v>
      </c>
      <c r="E65" s="33">
        <f>E64/D64*100</f>
        <v>134.52956409149763</v>
      </c>
      <c r="F65" s="33">
        <f>F64/E64*100</f>
        <v>124.8087334178149</v>
      </c>
      <c r="G65" s="33">
        <f>G64/F64*100</f>
        <v>119.3619919541314</v>
      </c>
      <c r="H65" s="33">
        <f>H64/G64*100</f>
        <v>117.14617968817298</v>
      </c>
      <c r="J65" s="115"/>
      <c r="K65" s="67"/>
    </row>
    <row r="66" spans="1:11" ht="12.75">
      <c r="A66" s="37" t="s">
        <v>23</v>
      </c>
      <c r="B66" s="32" t="s">
        <v>21</v>
      </c>
      <c r="C66" s="68">
        <f aca="true" t="shared" si="3" ref="C66:H66">C14-C40</f>
        <v>202030</v>
      </c>
      <c r="D66" s="68">
        <f t="shared" si="3"/>
        <v>134462</v>
      </c>
      <c r="E66" s="68">
        <f t="shared" si="3"/>
        <v>220593</v>
      </c>
      <c r="F66" s="68">
        <f t="shared" si="3"/>
        <v>306930</v>
      </c>
      <c r="G66" s="68">
        <f t="shared" si="3"/>
        <v>384030</v>
      </c>
      <c r="H66" s="68">
        <f t="shared" si="3"/>
        <v>459480</v>
      </c>
      <c r="J66" s="107">
        <v>202030</v>
      </c>
      <c r="K66" s="108">
        <v>134462</v>
      </c>
    </row>
    <row r="67" spans="1:11" ht="12.75">
      <c r="A67" s="42"/>
      <c r="B67" s="32" t="s">
        <v>22</v>
      </c>
      <c r="C67" s="46">
        <v>83.2</v>
      </c>
      <c r="D67" s="33">
        <f>D66/C66*100</f>
        <v>66.5554620600901</v>
      </c>
      <c r="E67" s="33">
        <f>E66/D66*100</f>
        <v>164.05601582603265</v>
      </c>
      <c r="F67" s="33">
        <f>F66/E66*100</f>
        <v>139.13859460635652</v>
      </c>
      <c r="G67" s="33">
        <f>G66/F66*100</f>
        <v>125.11973414133514</v>
      </c>
      <c r="H67" s="33">
        <f>H66/G66*100</f>
        <v>119.64690258573549</v>
      </c>
      <c r="J67" s="107"/>
      <c r="K67" s="108"/>
    </row>
    <row r="68" spans="1:11" ht="12.75">
      <c r="A68" s="45" t="s">
        <v>24</v>
      </c>
      <c r="B68" s="32" t="s">
        <v>21</v>
      </c>
      <c r="C68" s="68">
        <f aca="true" t="shared" si="4" ref="C68:H68">C16-C42</f>
        <v>518</v>
      </c>
      <c r="D68" s="68">
        <f t="shared" si="4"/>
        <v>71</v>
      </c>
      <c r="E68" s="68">
        <f t="shared" si="4"/>
        <v>71</v>
      </c>
      <c r="F68" s="68">
        <f t="shared" si="4"/>
        <v>73.1</v>
      </c>
      <c r="G68" s="68">
        <f t="shared" si="4"/>
        <v>77</v>
      </c>
      <c r="H68" s="68">
        <f t="shared" si="4"/>
        <v>83</v>
      </c>
      <c r="J68" s="109">
        <v>518</v>
      </c>
      <c r="K68" s="110">
        <v>71</v>
      </c>
    </row>
    <row r="69" spans="1:11" ht="12.75">
      <c r="A69" s="45"/>
      <c r="B69" s="32" t="s">
        <v>22</v>
      </c>
      <c r="C69" s="46">
        <v>25.5</v>
      </c>
      <c r="D69" s="33">
        <f>D68/C68*100</f>
        <v>13.706563706563706</v>
      </c>
      <c r="E69" s="33">
        <f>E68/D68*100</f>
        <v>100</v>
      </c>
      <c r="F69" s="33">
        <f>F68/E68*100</f>
        <v>102.95774647887323</v>
      </c>
      <c r="G69" s="33">
        <f>G68/F68*100</f>
        <v>105.33515731874145</v>
      </c>
      <c r="H69" s="33">
        <f>H68/G68*100</f>
        <v>107.79220779220779</v>
      </c>
      <c r="J69" s="109"/>
      <c r="K69" s="110"/>
    </row>
    <row r="70" spans="1:11" ht="12.75">
      <c r="A70" s="45" t="s">
        <v>25</v>
      </c>
      <c r="B70" s="32"/>
      <c r="C70" s="33">
        <f aca="true" t="shared" si="5" ref="C70:H70">C18-C44</f>
        <v>0</v>
      </c>
      <c r="D70" s="33">
        <f t="shared" si="5"/>
        <v>0</v>
      </c>
      <c r="E70" s="33">
        <f t="shared" si="5"/>
        <v>0</v>
      </c>
      <c r="F70" s="33">
        <f t="shared" si="5"/>
        <v>0</v>
      </c>
      <c r="G70" s="33">
        <f t="shared" si="5"/>
        <v>0</v>
      </c>
      <c r="H70" s="33">
        <f t="shared" si="5"/>
        <v>0</v>
      </c>
      <c r="J70" s="109"/>
      <c r="K70" s="110"/>
    </row>
    <row r="71" spans="1:11" ht="12.75">
      <c r="A71" s="45"/>
      <c r="B71" s="32" t="s">
        <v>22</v>
      </c>
      <c r="C71" s="46"/>
      <c r="D71" s="33" t="e">
        <f>D70/C70*100</f>
        <v>#DIV/0!</v>
      </c>
      <c r="E71" s="33" t="e">
        <f>E70/D70*100</f>
        <v>#DIV/0!</v>
      </c>
      <c r="F71" s="33" t="e">
        <f>F70/E70*100</f>
        <v>#DIV/0!</v>
      </c>
      <c r="G71" s="33" t="e">
        <f>G70/F70*100</f>
        <v>#DIV/0!</v>
      </c>
      <c r="H71" s="33" t="e">
        <f>H70/G70*100</f>
        <v>#DIV/0!</v>
      </c>
      <c r="J71" s="109"/>
      <c r="K71" s="110"/>
    </row>
    <row r="72" spans="1:11" ht="12.75">
      <c r="A72" s="50" t="s">
        <v>26</v>
      </c>
      <c r="B72" s="32" t="s">
        <v>21</v>
      </c>
      <c r="C72" s="68">
        <f aca="true" t="shared" si="6" ref="C72:H72">C20-C46</f>
        <v>267671</v>
      </c>
      <c r="D72" s="68">
        <f t="shared" si="6"/>
        <v>46979</v>
      </c>
      <c r="E72" s="68">
        <f t="shared" si="6"/>
        <v>72000</v>
      </c>
      <c r="F72" s="68">
        <f t="shared" si="6"/>
        <v>81510</v>
      </c>
      <c r="G72" s="68">
        <f t="shared" si="6"/>
        <v>92920</v>
      </c>
      <c r="H72" s="68">
        <f t="shared" si="6"/>
        <v>106850</v>
      </c>
      <c r="J72" s="109">
        <v>267671</v>
      </c>
      <c r="K72" s="110">
        <v>46979</v>
      </c>
    </row>
    <row r="73" spans="1:11" ht="12.75">
      <c r="A73" s="50"/>
      <c r="B73" s="32" t="s">
        <v>22</v>
      </c>
      <c r="C73" s="46">
        <v>175.9</v>
      </c>
      <c r="D73" s="33">
        <f>D72/C72*100</f>
        <v>17.551023457901678</v>
      </c>
      <c r="E73" s="33">
        <f>E72/D72*100</f>
        <v>153.2599672193959</v>
      </c>
      <c r="F73" s="33">
        <f>F72/E72*100</f>
        <v>113.20833333333333</v>
      </c>
      <c r="G73" s="33">
        <f>G72/F72*100</f>
        <v>113.99828241933506</v>
      </c>
      <c r="H73" s="33">
        <f>H72/G72*100</f>
        <v>114.99139044339218</v>
      </c>
      <c r="J73" s="109"/>
      <c r="K73" s="110"/>
    </row>
    <row r="74" spans="1:11" ht="12.75">
      <c r="A74" s="51" t="s">
        <v>27</v>
      </c>
      <c r="B74" s="32" t="s">
        <v>21</v>
      </c>
      <c r="C74" s="68">
        <f aca="true" t="shared" si="7" ref="C74:H74">C22-C48</f>
        <v>9780</v>
      </c>
      <c r="D74" s="68">
        <f t="shared" si="7"/>
        <v>1047</v>
      </c>
      <c r="E74" s="68">
        <f t="shared" si="7"/>
        <v>-1435</v>
      </c>
      <c r="F74" s="68">
        <f t="shared" si="7"/>
        <v>-685</v>
      </c>
      <c r="G74" s="68">
        <f t="shared" si="7"/>
        <v>-110</v>
      </c>
      <c r="H74" s="68">
        <f t="shared" si="7"/>
        <v>480</v>
      </c>
      <c r="J74" s="109">
        <v>9780</v>
      </c>
      <c r="K74" s="110">
        <v>1047</v>
      </c>
    </row>
    <row r="75" spans="1:11" ht="12.75">
      <c r="A75" s="51"/>
      <c r="B75" s="32" t="s">
        <v>22</v>
      </c>
      <c r="C75" s="46">
        <v>205.7</v>
      </c>
      <c r="D75" s="33">
        <f>D74/C74*100</f>
        <v>10.705521472392638</v>
      </c>
      <c r="E75" s="33">
        <f>E74/D74*100</f>
        <v>-137.05826170009553</v>
      </c>
      <c r="F75" s="33">
        <f>F74/E74*100</f>
        <v>47.73519163763066</v>
      </c>
      <c r="G75" s="33">
        <f>G74/F74*100</f>
        <v>16.05839416058394</v>
      </c>
      <c r="H75" s="33">
        <f>H74/G74*100</f>
        <v>-436.3636363636363</v>
      </c>
      <c r="J75" s="109"/>
      <c r="K75" s="110"/>
    </row>
    <row r="76" spans="1:11" ht="12.75">
      <c r="A76" s="51" t="s">
        <v>28</v>
      </c>
      <c r="B76" s="32" t="s">
        <v>21</v>
      </c>
      <c r="C76" s="68">
        <f aca="true" t="shared" si="8" ref="C76:H76">C24-C50</f>
        <v>105560</v>
      </c>
      <c r="D76" s="68">
        <f t="shared" si="8"/>
        <v>67493</v>
      </c>
      <c r="E76" s="68">
        <f t="shared" si="8"/>
        <v>76402</v>
      </c>
      <c r="F76" s="68">
        <f t="shared" si="8"/>
        <v>86601</v>
      </c>
      <c r="G76" s="68">
        <f t="shared" si="8"/>
        <v>98850</v>
      </c>
      <c r="H76" s="68">
        <f t="shared" si="8"/>
        <v>113870</v>
      </c>
      <c r="J76" s="109">
        <v>105560</v>
      </c>
      <c r="K76" s="110">
        <v>67493</v>
      </c>
    </row>
    <row r="77" spans="1:11" ht="12.75">
      <c r="A77" s="51"/>
      <c r="B77" s="32" t="s">
        <v>22</v>
      </c>
      <c r="C77" s="46">
        <v>157.6</v>
      </c>
      <c r="D77" s="33">
        <f>D76/C76*100</f>
        <v>63.938044713906784</v>
      </c>
      <c r="E77" s="33">
        <f>E76/D76*100</f>
        <v>113.19988739572993</v>
      </c>
      <c r="F77" s="33">
        <f>F76/E76*100</f>
        <v>113.34912698620454</v>
      </c>
      <c r="G77" s="33">
        <f>G76/F76*100</f>
        <v>114.14417847368968</v>
      </c>
      <c r="H77" s="33">
        <f>H76/G76*100</f>
        <v>115.19473950429943</v>
      </c>
      <c r="J77" s="109"/>
      <c r="K77" s="110"/>
    </row>
    <row r="78" spans="1:11" ht="24" customHeight="1">
      <c r="A78" s="51" t="s">
        <v>29</v>
      </c>
      <c r="B78" s="32" t="s">
        <v>21</v>
      </c>
      <c r="C78" s="68">
        <f aca="true" t="shared" si="9" ref="C78:H78">C26-C52</f>
        <v>48347</v>
      </c>
      <c r="D78" s="68">
        <f t="shared" si="9"/>
        <v>34709</v>
      </c>
      <c r="E78" s="68">
        <f t="shared" si="9"/>
        <v>37642</v>
      </c>
      <c r="F78" s="68">
        <f t="shared" si="9"/>
        <v>41390</v>
      </c>
      <c r="G78" s="68">
        <f t="shared" si="9"/>
        <v>45930</v>
      </c>
      <c r="H78" s="68">
        <f t="shared" si="9"/>
        <v>51695</v>
      </c>
      <c r="J78" s="109">
        <v>48347</v>
      </c>
      <c r="K78" s="110">
        <v>34709</v>
      </c>
    </row>
    <row r="79" spans="1:11" ht="12.75">
      <c r="A79" s="51"/>
      <c r="B79" s="32" t="s">
        <v>22</v>
      </c>
      <c r="C79" s="46">
        <v>116.1</v>
      </c>
      <c r="D79" s="33">
        <f>D78/C78*100</f>
        <v>71.79142449376383</v>
      </c>
      <c r="E79" s="33">
        <f>E78/D78*100</f>
        <v>108.4502578581924</v>
      </c>
      <c r="F79" s="33">
        <f>F78/E78*100</f>
        <v>109.95696296689867</v>
      </c>
      <c r="G79" s="33">
        <f>G78/F78*100</f>
        <v>110.9688330514617</v>
      </c>
      <c r="H79" s="33">
        <f>H78/G78*100</f>
        <v>112.55170912257783</v>
      </c>
      <c r="J79" s="109"/>
      <c r="K79" s="110"/>
    </row>
    <row r="80" spans="1:11" ht="12.75">
      <c r="A80" s="51" t="s">
        <v>30</v>
      </c>
      <c r="B80" s="32" t="s">
        <v>21</v>
      </c>
      <c r="C80" s="68">
        <f aca="true" t="shared" si="10" ref="C80:H80">C28-C54</f>
        <v>1974</v>
      </c>
      <c r="D80" s="68">
        <f t="shared" si="10"/>
        <v>16007</v>
      </c>
      <c r="E80" s="68">
        <f t="shared" si="10"/>
        <v>19800</v>
      </c>
      <c r="F80" s="68">
        <f t="shared" si="10"/>
        <v>22550</v>
      </c>
      <c r="G80" s="68">
        <f t="shared" si="10"/>
        <v>24900</v>
      </c>
      <c r="H80" s="68">
        <f t="shared" si="10"/>
        <v>27400</v>
      </c>
      <c r="J80" s="109">
        <v>1974</v>
      </c>
      <c r="K80" s="110">
        <v>16007</v>
      </c>
    </row>
    <row r="81" spans="1:11" ht="12.75">
      <c r="A81" s="51"/>
      <c r="B81" s="32" t="s">
        <v>22</v>
      </c>
      <c r="C81" s="46">
        <v>56.1</v>
      </c>
      <c r="D81" s="33">
        <f>D80/C80*100</f>
        <v>810.8915906788247</v>
      </c>
      <c r="E81" s="33">
        <f>E80/D80*100</f>
        <v>123.69588305116513</v>
      </c>
      <c r="F81" s="33">
        <f>F80/E80*100</f>
        <v>113.88888888888889</v>
      </c>
      <c r="G81" s="33">
        <f>G80/F80*100</f>
        <v>110.42128603104213</v>
      </c>
      <c r="H81" s="33">
        <f>H80/G80*100</f>
        <v>110.04016064257027</v>
      </c>
      <c r="J81" s="109"/>
      <c r="K81" s="110"/>
    </row>
    <row r="82" spans="1:11" ht="12.75">
      <c r="A82" s="51" t="s">
        <v>31</v>
      </c>
      <c r="B82" s="32"/>
      <c r="C82" s="61">
        <f aca="true" t="shared" si="11" ref="C82:H82">C30-C56</f>
        <v>-2623</v>
      </c>
      <c r="D82" s="61">
        <f t="shared" si="11"/>
        <v>4490</v>
      </c>
      <c r="E82" s="61">
        <f t="shared" si="11"/>
        <v>6500</v>
      </c>
      <c r="F82" s="61">
        <f t="shared" si="11"/>
        <v>7980</v>
      </c>
      <c r="G82" s="61">
        <f t="shared" si="11"/>
        <v>9930</v>
      </c>
      <c r="H82" s="61">
        <f t="shared" si="11"/>
        <v>11960</v>
      </c>
      <c r="J82" s="109">
        <v>-2623</v>
      </c>
      <c r="K82" s="110">
        <v>4490</v>
      </c>
    </row>
    <row r="83" spans="1:11" ht="12.75">
      <c r="A83" s="51"/>
      <c r="B83" s="32" t="s">
        <v>22</v>
      </c>
      <c r="C83" s="46">
        <v>-23.2</v>
      </c>
      <c r="D83" s="33">
        <f>D82/C82*100</f>
        <v>-171.17804041174227</v>
      </c>
      <c r="E83" s="33">
        <f>E82/D82*100</f>
        <v>144.7661469933185</v>
      </c>
      <c r="F83" s="33">
        <f>F82/E82*100</f>
        <v>122.76923076923076</v>
      </c>
      <c r="G83" s="33">
        <f>G82/F82*100</f>
        <v>124.4360902255639</v>
      </c>
      <c r="H83" s="33">
        <f>H82/G82*100</f>
        <v>120.44310171198389</v>
      </c>
      <c r="J83" s="109"/>
      <c r="K83" s="110"/>
    </row>
    <row r="84" spans="1:11" ht="12.75">
      <c r="A84" s="63" t="s">
        <v>32</v>
      </c>
      <c r="B84" s="32" t="s">
        <v>21</v>
      </c>
      <c r="C84" s="33">
        <f aca="true" t="shared" si="12" ref="C84:H84">C32-C58</f>
        <v>-2623</v>
      </c>
      <c r="D84" s="33">
        <f t="shared" si="12"/>
        <v>4490</v>
      </c>
      <c r="E84" s="33">
        <f t="shared" si="12"/>
        <v>-150</v>
      </c>
      <c r="F84" s="33">
        <f t="shared" si="12"/>
        <v>450</v>
      </c>
      <c r="G84" s="33">
        <f t="shared" si="12"/>
        <v>1345</v>
      </c>
      <c r="H84" s="33">
        <f t="shared" si="12"/>
        <v>2130</v>
      </c>
      <c r="J84" s="109">
        <v>-6361</v>
      </c>
      <c r="K84" s="110">
        <v>-559</v>
      </c>
    </row>
    <row r="85" spans="1:11" ht="12.75">
      <c r="A85" s="63"/>
      <c r="B85" s="32" t="s">
        <v>22</v>
      </c>
      <c r="C85" s="46">
        <v>-56.3</v>
      </c>
      <c r="D85" s="33">
        <f>D84/C84*100</f>
        <v>-171.17804041174227</v>
      </c>
      <c r="E85" s="33">
        <f>E84/D84*100</f>
        <v>-3.34075723830735</v>
      </c>
      <c r="F85" s="33">
        <f>F84/E84*100</f>
        <v>-300</v>
      </c>
      <c r="G85" s="33">
        <f>G84/F84*100</f>
        <v>298.8888888888889</v>
      </c>
      <c r="H85" s="33">
        <f>H84/G84*100</f>
        <v>158.364312267658</v>
      </c>
      <c r="J85" s="109"/>
      <c r="K85" s="110"/>
    </row>
    <row r="86" spans="1:11" ht="12.75">
      <c r="A86" s="63" t="s">
        <v>33</v>
      </c>
      <c r="B86" s="32" t="s">
        <v>21</v>
      </c>
      <c r="C86" s="33">
        <v>0</v>
      </c>
      <c r="D86" s="33">
        <f>D34-D60</f>
        <v>0</v>
      </c>
      <c r="E86" s="33">
        <f>E34-E60</f>
        <v>0</v>
      </c>
      <c r="F86" s="33">
        <f>F34-F60</f>
        <v>0</v>
      </c>
      <c r="G86" s="33">
        <f>G34-G60</f>
        <v>0</v>
      </c>
      <c r="H86" s="33">
        <f>H34-H60</f>
        <v>0</v>
      </c>
      <c r="J86" s="109"/>
      <c r="K86" s="110"/>
    </row>
    <row r="87" spans="1:11" ht="12.75">
      <c r="A87" s="63"/>
      <c r="B87" s="32" t="s">
        <v>22</v>
      </c>
      <c r="C87" s="46"/>
      <c r="D87" s="33" t="e">
        <f>D86/C86*100</f>
        <v>#DIV/0!</v>
      </c>
      <c r="E87" s="33" t="e">
        <f>E86/D86*100</f>
        <v>#DIV/0!</v>
      </c>
      <c r="F87" s="33" t="e">
        <f>F86/E86*100</f>
        <v>#DIV/0!</v>
      </c>
      <c r="G87" s="33" t="e">
        <f>G86/F86*100</f>
        <v>#DIV/0!</v>
      </c>
      <c r="H87" s="33" t="e">
        <f>H86/G86*100</f>
        <v>#DIV/0!</v>
      </c>
      <c r="J87" s="109"/>
      <c r="K87" s="110"/>
    </row>
    <row r="88" spans="1:11" ht="12.75">
      <c r="A88" s="51" t="s">
        <v>34</v>
      </c>
      <c r="B88" s="32" t="s">
        <v>21</v>
      </c>
      <c r="C88" s="68">
        <f aca="true" t="shared" si="13" ref="C88:H88">C36-C62</f>
        <v>232</v>
      </c>
      <c r="D88" s="68">
        <f t="shared" si="13"/>
        <v>65462</v>
      </c>
      <c r="E88" s="68">
        <f t="shared" si="13"/>
        <v>67155</v>
      </c>
      <c r="F88" s="68">
        <f t="shared" si="13"/>
        <v>76107</v>
      </c>
      <c r="G88" s="68">
        <f t="shared" si="13"/>
        <v>86449</v>
      </c>
      <c r="H88" s="68">
        <f t="shared" si="13"/>
        <v>98550</v>
      </c>
      <c r="J88" s="111">
        <v>232</v>
      </c>
      <c r="K88" s="110">
        <v>65462</v>
      </c>
    </row>
    <row r="89" spans="1:8" ht="13.5">
      <c r="A89" s="116"/>
      <c r="B89" s="117" t="s">
        <v>22</v>
      </c>
      <c r="C89" s="118">
        <v>9.2</v>
      </c>
      <c r="D89" s="33">
        <f>D88/C88*100</f>
        <v>28216.379310344826</v>
      </c>
      <c r="E89" s="33">
        <f>E88/D88*100</f>
        <v>102.5862332345483</v>
      </c>
      <c r="F89" s="33">
        <f>F88/E88*100</f>
        <v>113.33035514853698</v>
      </c>
      <c r="G89" s="33">
        <f>G88/F88*100</f>
        <v>113.5887631886686</v>
      </c>
      <c r="H89" s="33">
        <f>H88/G88*100</f>
        <v>113.99784844243426</v>
      </c>
    </row>
    <row r="90" spans="1:8" ht="26.25">
      <c r="A90" s="119" t="s">
        <v>38</v>
      </c>
      <c r="B90" s="120" t="s">
        <v>21</v>
      </c>
      <c r="C90" s="121">
        <f aca="true" t="shared" si="14" ref="C90:H90">C64-C12+C38</f>
        <v>0</v>
      </c>
      <c r="D90" s="121">
        <f t="shared" si="14"/>
        <v>0</v>
      </c>
      <c r="E90" s="121">
        <f t="shared" si="14"/>
        <v>0</v>
      </c>
      <c r="F90" s="121">
        <f t="shared" si="14"/>
        <v>0</v>
      </c>
      <c r="G90" s="121">
        <f t="shared" si="14"/>
        <v>0</v>
      </c>
      <c r="H90" s="121">
        <f t="shared" si="14"/>
        <v>0</v>
      </c>
    </row>
    <row r="91" spans="1:8" ht="13.5">
      <c r="A91" s="122" t="s">
        <v>49</v>
      </c>
      <c r="B91" s="122"/>
      <c r="C91" s="122"/>
      <c r="D91" s="122"/>
      <c r="E91" s="80"/>
      <c r="F91" s="81"/>
      <c r="G91" s="81"/>
      <c r="H91" s="81"/>
    </row>
    <row r="92" spans="1:8" s="83" customFormat="1" ht="41.25" customHeight="1">
      <c r="A92" s="82" t="s">
        <v>50</v>
      </c>
      <c r="B92" s="82"/>
      <c r="C92" s="82"/>
      <c r="D92" s="82"/>
      <c r="E92" s="82"/>
      <c r="F92" s="82"/>
      <c r="G92" s="82"/>
      <c r="H92" s="82"/>
    </row>
    <row r="93" spans="1:8" s="83" customFormat="1" ht="12" customHeight="1">
      <c r="A93" s="84" t="s">
        <v>51</v>
      </c>
      <c r="B93" s="84"/>
      <c r="C93" s="84"/>
      <c r="D93" s="84"/>
      <c r="E93" s="84"/>
      <c r="F93" s="84"/>
      <c r="G93" s="84"/>
      <c r="H93" s="85"/>
    </row>
    <row r="94" spans="1:8" s="83" customFormat="1" ht="12" customHeight="1">
      <c r="A94" s="123" t="s">
        <v>52</v>
      </c>
      <c r="B94" s="87"/>
      <c r="C94" s="86"/>
      <c r="D94" s="86"/>
      <c r="E94" s="86"/>
      <c r="F94" s="88"/>
      <c r="G94" s="88"/>
      <c r="H94" s="88"/>
    </row>
    <row r="95" spans="1:8" s="83" customFormat="1" ht="12.75">
      <c r="A95" s="124" t="s">
        <v>53</v>
      </c>
      <c r="B95" s="87"/>
      <c r="C95" s="86"/>
      <c r="D95" s="86"/>
      <c r="E95" s="86"/>
      <c r="F95" s="88"/>
      <c r="G95" s="125" t="s">
        <v>54</v>
      </c>
      <c r="H95" s="125"/>
    </row>
    <row r="96" spans="1:8" s="83" customFormat="1" ht="18" customHeight="1">
      <c r="A96" s="126" t="s">
        <v>55</v>
      </c>
      <c r="B96" s="87"/>
      <c r="C96" s="86"/>
      <c r="D96" s="86"/>
      <c r="E96" s="86"/>
      <c r="F96" s="88"/>
      <c r="G96" s="88"/>
      <c r="H96" s="88"/>
    </row>
    <row r="97" spans="1:8" s="83" customFormat="1" ht="12.75" customHeight="1" hidden="1">
      <c r="A97" s="127" t="s">
        <v>56</v>
      </c>
      <c r="B97" s="127"/>
      <c r="C97" s="127"/>
      <c r="D97" s="127"/>
      <c r="E97" s="127"/>
      <c r="F97" s="127"/>
      <c r="G97" s="88"/>
      <c r="H97" s="88"/>
    </row>
    <row r="98" spans="1:8" s="83" customFormat="1" ht="5.25" customHeight="1">
      <c r="A98" s="90"/>
      <c r="B98" s="128"/>
      <c r="C98" s="128"/>
      <c r="D98" s="128"/>
      <c r="E98" s="128"/>
      <c r="F98" s="128"/>
      <c r="G98" s="88"/>
      <c r="H98" s="88"/>
    </row>
    <row r="99" spans="1:8" ht="12.75" customHeight="1">
      <c r="A99" s="127" t="s">
        <v>57</v>
      </c>
      <c r="B99" s="127"/>
      <c r="C99" s="127"/>
      <c r="D99" s="88"/>
      <c r="E99" s="88"/>
      <c r="F99" s="88"/>
      <c r="G99" s="88"/>
      <c r="H99" s="88"/>
    </row>
    <row r="100" spans="3:8" ht="12.75">
      <c r="C100" s="129"/>
      <c r="D100" s="129"/>
      <c r="E100" s="129"/>
      <c r="F100" s="129"/>
      <c r="G100" s="129"/>
      <c r="H100" s="129"/>
    </row>
    <row r="101" spans="1:8" ht="12.75">
      <c r="A101" s="130" t="s">
        <v>58</v>
      </c>
      <c r="C101" s="129"/>
      <c r="D101" s="129"/>
      <c r="E101" s="129"/>
      <c r="F101" s="129"/>
      <c r="G101" s="129"/>
      <c r="H101" s="129"/>
    </row>
  </sheetData>
  <sheetProtection selectLockedCells="1" selectUnlockedCells="1"/>
  <mergeCells count="18">
    <mergeCell ref="E1:H1"/>
    <mergeCell ref="E2:H2"/>
    <mergeCell ref="E3:H3"/>
    <mergeCell ref="G4:H4"/>
    <mergeCell ref="A5:H5"/>
    <mergeCell ref="A6:H6"/>
    <mergeCell ref="A7:H7"/>
    <mergeCell ref="A9:A10"/>
    <mergeCell ref="B9:B10"/>
    <mergeCell ref="C9:D9"/>
    <mergeCell ref="F9:H9"/>
    <mergeCell ref="I9:I11"/>
    <mergeCell ref="A91:D91"/>
    <mergeCell ref="A92:H92"/>
    <mergeCell ref="A93:G93"/>
    <mergeCell ref="G95:H95"/>
    <mergeCell ref="A97:F97"/>
    <mergeCell ref="A99:C99"/>
  </mergeCells>
  <printOptions/>
  <pageMargins left="0.39375" right="0.19652777777777777" top="0.7875" bottom="0.5909722222222222" header="0.5118055555555555" footer="0.31527777777777777"/>
  <pageSetup fitToHeight="3" fitToWidth="1" horizontalDpi="300" verticalDpi="300" orientation="landscape" paperSize="9"/>
  <headerFooter alignWithMargins="0">
    <oddHeader>&amp;C&amp;A</oddHeader>
    <oddFooter>&amp;C&amp;F&amp;RСтраница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A20" sqref="A20"/>
    </sheetView>
  </sheetViews>
  <sheetFormatPr defaultColWidth="9.00390625" defaultRowHeight="12.75"/>
  <cols>
    <col min="1" max="1" width="46.875" style="0" customWidth="1"/>
    <col min="2" max="2" width="13.625" style="0" customWidth="1"/>
    <col min="3" max="8" width="11.75390625" style="0" customWidth="1"/>
  </cols>
  <sheetData>
    <row r="1" spans="1:8" s="1" customFormat="1" ht="12.75">
      <c r="A1"/>
      <c r="B1"/>
      <c r="C1"/>
      <c r="D1"/>
      <c r="E1"/>
      <c r="F1"/>
      <c r="G1" s="6" t="s">
        <v>59</v>
      </c>
      <c r="H1" s="6"/>
    </row>
    <row r="2" spans="1:8" s="1" customFormat="1" ht="45.75" customHeight="1">
      <c r="A2" s="7" t="s">
        <v>60</v>
      </c>
      <c r="B2" s="7"/>
      <c r="C2" s="7"/>
      <c r="D2" s="7"/>
      <c r="E2" s="7"/>
      <c r="F2" s="7"/>
      <c r="G2" s="7"/>
      <c r="H2" s="7"/>
    </row>
    <row r="3" spans="1:8" s="1" customFormat="1" ht="47.25" customHeight="1">
      <c r="A3" s="131" t="s">
        <v>61</v>
      </c>
      <c r="B3" s="131"/>
      <c r="C3" s="131"/>
      <c r="D3" s="131"/>
      <c r="E3" s="131"/>
      <c r="F3" s="131"/>
      <c r="G3" s="131"/>
      <c r="H3" s="131"/>
    </row>
    <row r="4" spans="1:8" s="1" customFormat="1" ht="12.75" customHeight="1">
      <c r="A4" s="13" t="s">
        <v>7</v>
      </c>
      <c r="B4" s="132" t="s">
        <v>8</v>
      </c>
      <c r="C4" s="15" t="s">
        <v>9</v>
      </c>
      <c r="D4" s="15"/>
      <c r="E4" s="16" t="s">
        <v>10</v>
      </c>
      <c r="F4" s="17" t="s">
        <v>11</v>
      </c>
      <c r="G4" s="17"/>
      <c r="H4" s="17"/>
    </row>
    <row r="5" spans="1:8" s="1" customFormat="1" ht="12.75" customHeight="1">
      <c r="A5" s="13"/>
      <c r="B5" s="132"/>
      <c r="C5" s="133" t="s">
        <v>13</v>
      </c>
      <c r="D5" s="133" t="s">
        <v>14</v>
      </c>
      <c r="E5" s="133" t="s">
        <v>15</v>
      </c>
      <c r="F5" s="134" t="s">
        <v>16</v>
      </c>
      <c r="G5" s="134" t="s">
        <v>17</v>
      </c>
      <c r="H5" s="134" t="s">
        <v>18</v>
      </c>
    </row>
    <row r="6" spans="1:8" ht="25.5" customHeight="1">
      <c r="A6" s="135" t="s">
        <v>62</v>
      </c>
      <c r="B6" s="136"/>
      <c r="C6" s="136"/>
      <c r="D6" s="136"/>
      <c r="E6" s="136"/>
      <c r="F6" s="136"/>
      <c r="G6" s="136"/>
      <c r="H6" s="136"/>
    </row>
    <row r="7" spans="1:8" ht="12.75">
      <c r="A7" s="137" t="s">
        <v>63</v>
      </c>
      <c r="B7" s="136"/>
      <c r="C7" s="136"/>
      <c r="D7" s="136"/>
      <c r="E7" s="136"/>
      <c r="F7" s="136"/>
      <c r="G7" s="136"/>
      <c r="H7" s="136"/>
    </row>
    <row r="8" spans="1:8" ht="12.75">
      <c r="A8" s="138" t="s">
        <v>64</v>
      </c>
      <c r="B8" s="136"/>
      <c r="C8" s="136"/>
      <c r="D8" s="136"/>
      <c r="E8" s="136"/>
      <c r="F8" s="136"/>
      <c r="G8" s="136"/>
      <c r="H8" s="136"/>
    </row>
    <row r="9" spans="1:8" ht="12.75">
      <c r="A9" s="138" t="s">
        <v>65</v>
      </c>
      <c r="B9" s="136"/>
      <c r="C9" s="136"/>
      <c r="D9" s="136"/>
      <c r="E9" s="136"/>
      <c r="F9" s="136"/>
      <c r="G9" s="136"/>
      <c r="H9" s="136"/>
    </row>
    <row r="10" spans="1:8" ht="12.75">
      <c r="A10" s="138" t="s">
        <v>66</v>
      </c>
      <c r="B10" s="136"/>
      <c r="C10" s="136"/>
      <c r="D10" s="136"/>
      <c r="E10" s="136"/>
      <c r="F10" s="136"/>
      <c r="G10" s="136"/>
      <c r="H10" s="136"/>
    </row>
    <row r="11" spans="1:8" ht="12.75">
      <c r="A11" s="139"/>
      <c r="B11" s="136"/>
      <c r="C11" s="136"/>
      <c r="D11" s="136"/>
      <c r="E11" s="136"/>
      <c r="F11" s="136"/>
      <c r="G11" s="136"/>
      <c r="H11" s="136"/>
    </row>
    <row r="12" spans="1:8" ht="12.75">
      <c r="A12" s="140" t="s">
        <v>67</v>
      </c>
      <c r="B12" s="136"/>
      <c r="C12" s="136"/>
      <c r="D12" s="136"/>
      <c r="E12" s="136"/>
      <c r="F12" s="136"/>
      <c r="G12" s="136"/>
      <c r="H12" s="136"/>
    </row>
    <row r="13" spans="1:8" ht="44.25" customHeight="1">
      <c r="A13" s="141" t="s">
        <v>68</v>
      </c>
      <c r="B13" s="136" t="s">
        <v>69</v>
      </c>
      <c r="C13" s="136" t="s">
        <v>69</v>
      </c>
      <c r="D13" s="136" t="s">
        <v>69</v>
      </c>
      <c r="E13" s="136" t="s">
        <v>69</v>
      </c>
      <c r="F13" s="136" t="s">
        <v>69</v>
      </c>
      <c r="G13" s="136" t="s">
        <v>69</v>
      </c>
      <c r="H13" s="136" t="s">
        <v>69</v>
      </c>
    </row>
    <row r="14" spans="1:8" ht="12.75">
      <c r="A14" s="137" t="s">
        <v>63</v>
      </c>
      <c r="B14" s="136"/>
      <c r="C14" s="136"/>
      <c r="D14" s="136"/>
      <c r="E14" s="136"/>
      <c r="F14" s="136"/>
      <c r="G14" s="136"/>
      <c r="H14" s="136"/>
    </row>
    <row r="15" spans="1:8" ht="12.75">
      <c r="A15" s="138" t="s">
        <v>64</v>
      </c>
      <c r="B15" s="136" t="s">
        <v>69</v>
      </c>
      <c r="C15" s="136" t="s">
        <v>69</v>
      </c>
      <c r="D15" s="136" t="s">
        <v>69</v>
      </c>
      <c r="E15" s="136" t="s">
        <v>69</v>
      </c>
      <c r="F15" s="136" t="s">
        <v>69</v>
      </c>
      <c r="G15" s="136" t="s">
        <v>69</v>
      </c>
      <c r="H15" s="136" t="s">
        <v>69</v>
      </c>
    </row>
    <row r="16" spans="1:8" ht="12.75">
      <c r="A16" s="138" t="s">
        <v>65</v>
      </c>
      <c r="B16" s="136" t="s">
        <v>69</v>
      </c>
      <c r="C16" s="136" t="s">
        <v>69</v>
      </c>
      <c r="D16" s="136" t="s">
        <v>69</v>
      </c>
      <c r="E16" s="136" t="s">
        <v>69</v>
      </c>
      <c r="F16" s="136" t="s">
        <v>69</v>
      </c>
      <c r="G16" s="136" t="s">
        <v>69</v>
      </c>
      <c r="H16" s="136" t="s">
        <v>69</v>
      </c>
    </row>
    <row r="17" spans="1:8" ht="12.75">
      <c r="A17" s="138" t="s">
        <v>66</v>
      </c>
      <c r="B17" s="136" t="s">
        <v>69</v>
      </c>
      <c r="C17" s="136" t="s">
        <v>69</v>
      </c>
      <c r="D17" s="136" t="s">
        <v>69</v>
      </c>
      <c r="E17" s="136" t="s">
        <v>69</v>
      </c>
      <c r="F17" s="136" t="s">
        <v>69</v>
      </c>
      <c r="G17" s="136" t="s">
        <v>69</v>
      </c>
      <c r="H17" s="136" t="s">
        <v>69</v>
      </c>
    </row>
    <row r="18" spans="1:8" ht="13.5">
      <c r="A18" s="142"/>
      <c r="B18" s="136" t="s">
        <v>69</v>
      </c>
      <c r="C18" s="136" t="s">
        <v>69</v>
      </c>
      <c r="D18" s="136" t="s">
        <v>69</v>
      </c>
      <c r="E18" s="136" t="s">
        <v>69</v>
      </c>
      <c r="F18" s="136" t="s">
        <v>69</v>
      </c>
      <c r="G18" s="136" t="s">
        <v>69</v>
      </c>
      <c r="H18" s="136" t="s">
        <v>69</v>
      </c>
    </row>
    <row r="24" spans="1:6" ht="12.75" customHeight="1">
      <c r="A24" s="127" t="s">
        <v>56</v>
      </c>
      <c r="B24" s="127"/>
      <c r="C24" s="127"/>
      <c r="D24" s="127"/>
      <c r="E24" s="127"/>
      <c r="F24" s="127"/>
    </row>
    <row r="25" spans="1:6" ht="12.75">
      <c r="A25" s="90"/>
      <c r="B25" s="128"/>
      <c r="C25" s="128"/>
      <c r="D25" s="128"/>
      <c r="E25" s="128"/>
      <c r="F25" s="128"/>
    </row>
    <row r="26" spans="1:6" ht="12.75" customHeight="1">
      <c r="A26" s="127" t="s">
        <v>57</v>
      </c>
      <c r="B26" s="127"/>
      <c r="C26" s="127"/>
      <c r="D26" s="88"/>
      <c r="E26" s="88"/>
      <c r="F26" s="88"/>
    </row>
  </sheetData>
  <sheetProtection selectLockedCells="1" selectUnlockedCells="1"/>
  <mergeCells count="9">
    <mergeCell ref="G1:H1"/>
    <mergeCell ref="A2:H2"/>
    <mergeCell ref="A3:H3"/>
    <mergeCell ref="A4:A5"/>
    <mergeCell ref="B4:B5"/>
    <mergeCell ref="C4:D4"/>
    <mergeCell ref="F4:H4"/>
    <mergeCell ref="A24:F24"/>
    <mergeCell ref="A26:C26"/>
  </mergeCells>
  <printOptions/>
  <pageMargins left="0.9055555555555556" right="0.31527777777777777" top="0.9451388888888889" bottom="0.55138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0">
      <selection activeCell="A92" sqref="A92"/>
    </sheetView>
  </sheetViews>
  <sheetFormatPr defaultColWidth="9.00390625" defaultRowHeight="12.75"/>
  <cols>
    <col min="1" max="1" width="42.75390625" style="0" customWidth="1"/>
    <col min="2" max="2" width="10.875" style="0" customWidth="1"/>
    <col min="3" max="3" width="10.375" style="0" customWidth="1"/>
  </cols>
  <sheetData>
    <row r="1" spans="1:6" s="1" customFormat="1" ht="12.75">
      <c r="A1"/>
      <c r="B1"/>
      <c r="C1"/>
      <c r="D1" s="143"/>
      <c r="E1" s="6" t="s">
        <v>70</v>
      </c>
      <c r="F1" s="6"/>
    </row>
    <row r="2" spans="1:6" s="1" customFormat="1" ht="51" customHeight="1">
      <c r="A2" s="7" t="s">
        <v>71</v>
      </c>
      <c r="B2" s="7"/>
      <c r="C2" s="7"/>
      <c r="D2" s="7"/>
      <c r="E2" s="7"/>
      <c r="F2" s="7"/>
    </row>
    <row r="3" spans="1:6" s="1" customFormat="1" ht="16.5" customHeight="1">
      <c r="A3" s="144" t="s">
        <v>72</v>
      </c>
      <c r="B3" s="144"/>
      <c r="C3" s="144"/>
      <c r="D3" s="144"/>
      <c r="E3" s="144"/>
      <c r="F3" s="144"/>
    </row>
    <row r="4" spans="1:6" s="1" customFormat="1" ht="18" customHeight="1">
      <c r="A4" s="144" t="s">
        <v>73</v>
      </c>
      <c r="B4" s="144"/>
      <c r="C4" s="144"/>
      <c r="D4" s="144"/>
      <c r="E4" s="144"/>
      <c r="F4" s="144"/>
    </row>
    <row r="5" spans="1:6" s="1" customFormat="1" ht="15" customHeight="1">
      <c r="A5" s="144"/>
      <c r="B5" s="144"/>
      <c r="C5" s="144"/>
      <c r="D5" s="144"/>
      <c r="E5" s="144"/>
      <c r="F5" s="144"/>
    </row>
    <row r="6" spans="1:6" s="1" customFormat="1" ht="12.75" customHeight="1">
      <c r="A6" s="13" t="s">
        <v>7</v>
      </c>
      <c r="B6" s="14" t="s">
        <v>8</v>
      </c>
      <c r="C6" s="15" t="s">
        <v>9</v>
      </c>
      <c r="D6" s="15"/>
      <c r="E6" s="16" t="s">
        <v>10</v>
      </c>
      <c r="F6" s="16" t="s">
        <v>11</v>
      </c>
    </row>
    <row r="7" spans="1:6" s="1" customFormat="1" ht="13.5">
      <c r="A7" s="13"/>
      <c r="B7" s="14"/>
      <c r="C7" s="19" t="s">
        <v>13</v>
      </c>
      <c r="D7" s="19" t="s">
        <v>14</v>
      </c>
      <c r="E7" s="19" t="s">
        <v>15</v>
      </c>
      <c r="F7" s="19" t="s">
        <v>16</v>
      </c>
    </row>
    <row r="8" spans="1:6" s="1" customFormat="1" ht="12.75">
      <c r="A8" s="21" t="s">
        <v>19</v>
      </c>
      <c r="B8" s="22"/>
      <c r="C8" s="23"/>
      <c r="D8" s="23"/>
      <c r="E8" s="23"/>
      <c r="F8" s="23"/>
    </row>
    <row r="9" spans="1:6" s="1" customFormat="1" ht="27">
      <c r="A9" s="145" t="s">
        <v>20</v>
      </c>
      <c r="B9" s="32" t="s">
        <v>74</v>
      </c>
      <c r="C9" s="146">
        <f>(C11+C21+C24+C27+C34+C39+C43+C46+C49+C57)</f>
        <v>540.2539999999999</v>
      </c>
      <c r="D9" s="146">
        <f>(D11+D21+D24+D27+D34+D39+D43+D46+D49+D57)</f>
        <v>398.32699999999994</v>
      </c>
      <c r="E9" s="146">
        <f>(E11+E21+E24+E27+E34+E39+E43+E46+E49+E57)</f>
        <v>442.45400000000006</v>
      </c>
      <c r="F9" s="146">
        <v>501.307</v>
      </c>
    </row>
    <row r="10" spans="1:6" s="1" customFormat="1" ht="12.75">
      <c r="A10" s="31"/>
      <c r="B10" s="32"/>
      <c r="C10" s="33"/>
      <c r="D10" s="33">
        <f>(D9/C9)*100</f>
        <v>73.72957904985434</v>
      </c>
      <c r="E10" s="33">
        <f>(E9/D9)*100</f>
        <v>111.07808408669261</v>
      </c>
      <c r="F10" s="33">
        <f>(F9/E9)*100</f>
        <v>113.30149574871058</v>
      </c>
    </row>
    <row r="11" spans="1:6" s="1" customFormat="1" ht="24.75">
      <c r="A11" s="37" t="s">
        <v>23</v>
      </c>
      <c r="B11" s="32" t="s">
        <v>74</v>
      </c>
      <c r="C11" s="147">
        <v>167.938</v>
      </c>
      <c r="D11" s="148">
        <v>209.846</v>
      </c>
      <c r="E11" s="147">
        <v>232.06</v>
      </c>
      <c r="F11" s="147">
        <v>264.26</v>
      </c>
    </row>
    <row r="12" spans="1:6" s="1" customFormat="1" ht="12.75">
      <c r="A12" s="149" t="s">
        <v>75</v>
      </c>
      <c r="B12" s="32" t="s">
        <v>74</v>
      </c>
      <c r="C12" s="150">
        <v>53.439</v>
      </c>
      <c r="D12" s="150">
        <v>33.381</v>
      </c>
      <c r="E12" s="150">
        <v>50</v>
      </c>
      <c r="F12" s="150">
        <v>56.6</v>
      </c>
    </row>
    <row r="13" spans="1:6" s="1" customFormat="1" ht="12.75">
      <c r="A13" s="149" t="s">
        <v>76</v>
      </c>
      <c r="B13" s="32" t="s">
        <v>74</v>
      </c>
      <c r="C13" s="150">
        <v>39.094</v>
      </c>
      <c r="D13" s="150">
        <v>56.499</v>
      </c>
      <c r="E13" s="150">
        <v>81.9</v>
      </c>
      <c r="F13" s="150">
        <v>92.7</v>
      </c>
    </row>
    <row r="14" spans="1:6" s="1" customFormat="1" ht="12.75">
      <c r="A14" s="149" t="s">
        <v>77</v>
      </c>
      <c r="B14" s="32" t="s">
        <v>74</v>
      </c>
      <c r="C14" s="150">
        <v>1.556</v>
      </c>
      <c r="D14" s="150">
        <v>2.319</v>
      </c>
      <c r="E14" s="150">
        <v>3.34</v>
      </c>
      <c r="F14" s="150">
        <v>4.58</v>
      </c>
    </row>
    <row r="15" spans="1:6" s="1" customFormat="1" ht="12.75">
      <c r="A15" s="149" t="s">
        <v>78</v>
      </c>
      <c r="B15" s="32" t="s">
        <v>74</v>
      </c>
      <c r="C15" s="150">
        <v>36.871</v>
      </c>
      <c r="D15" s="150">
        <v>25.478</v>
      </c>
      <c r="E15" s="150">
        <v>36</v>
      </c>
      <c r="F15" s="150">
        <v>40.8</v>
      </c>
    </row>
    <row r="16" spans="1:6" s="1" customFormat="1" ht="12.75">
      <c r="A16" s="149" t="s">
        <v>79</v>
      </c>
      <c r="B16" s="32" t="s">
        <v>74</v>
      </c>
      <c r="C16" s="150">
        <v>8.773</v>
      </c>
      <c r="D16" s="150">
        <v>51.421</v>
      </c>
      <c r="E16" s="150">
        <v>15.1</v>
      </c>
      <c r="F16" s="150">
        <v>15.84</v>
      </c>
    </row>
    <row r="17" spans="1:6" s="1" customFormat="1" ht="12.75">
      <c r="A17" s="149" t="s">
        <v>80</v>
      </c>
      <c r="B17" s="32" t="s">
        <v>74</v>
      </c>
      <c r="C17" s="150">
        <v>20.635</v>
      </c>
      <c r="D17" s="150">
        <v>18.396</v>
      </c>
      <c r="E17" s="150">
        <v>20.5</v>
      </c>
      <c r="F17" s="150">
        <v>23.2</v>
      </c>
    </row>
    <row r="18" spans="1:6" s="1" customFormat="1" ht="12.75">
      <c r="A18" s="149" t="s">
        <v>81</v>
      </c>
      <c r="B18" s="32" t="s">
        <v>74</v>
      </c>
      <c r="C18" s="150">
        <v>0.156</v>
      </c>
      <c r="D18" s="150">
        <v>8.995</v>
      </c>
      <c r="E18" s="150">
        <v>9</v>
      </c>
      <c r="F18" s="150">
        <v>10.2</v>
      </c>
    </row>
    <row r="19" spans="1:6" s="1" customFormat="1" ht="12.75">
      <c r="A19" s="149" t="s">
        <v>82</v>
      </c>
      <c r="B19" s="32" t="s">
        <v>74</v>
      </c>
      <c r="C19" s="150">
        <v>0</v>
      </c>
      <c r="D19" s="150">
        <v>3.673</v>
      </c>
      <c r="E19" s="150">
        <v>4.22</v>
      </c>
      <c r="F19" s="150">
        <v>4.78</v>
      </c>
    </row>
    <row r="20" spans="1:6" s="1" customFormat="1" ht="12.75">
      <c r="A20" s="42" t="s">
        <v>83</v>
      </c>
      <c r="B20" s="32" t="s">
        <v>74</v>
      </c>
      <c r="C20" s="146">
        <v>7.414</v>
      </c>
      <c r="D20" s="146">
        <v>9.684</v>
      </c>
      <c r="E20" s="146">
        <v>12</v>
      </c>
      <c r="F20" s="146">
        <v>14.3</v>
      </c>
    </row>
    <row r="21" spans="1:6" s="1" customFormat="1" ht="12.75">
      <c r="A21" s="45" t="s">
        <v>24</v>
      </c>
      <c r="B21" s="32" t="s">
        <v>74</v>
      </c>
      <c r="C21" s="147"/>
      <c r="D21" s="147"/>
      <c r="E21" s="147"/>
      <c r="F21" s="147"/>
    </row>
    <row r="22" spans="1:6" s="1" customFormat="1" ht="12.75">
      <c r="A22" s="42" t="s">
        <v>64</v>
      </c>
      <c r="B22" s="32" t="s">
        <v>74</v>
      </c>
      <c r="C22" s="46"/>
      <c r="D22" s="46"/>
      <c r="E22" s="46"/>
      <c r="F22" s="46"/>
    </row>
    <row r="23" spans="1:6" s="1" customFormat="1" ht="12.75">
      <c r="A23" s="42" t="s">
        <v>84</v>
      </c>
      <c r="B23" s="32" t="s">
        <v>74</v>
      </c>
      <c r="C23" s="46"/>
      <c r="D23" s="46"/>
      <c r="E23" s="46"/>
      <c r="F23" s="46"/>
    </row>
    <row r="24" spans="1:6" s="1" customFormat="1" ht="12.75">
      <c r="A24" s="45" t="s">
        <v>25</v>
      </c>
      <c r="B24" s="32" t="s">
        <v>74</v>
      </c>
      <c r="C24" s="46"/>
      <c r="D24" s="46"/>
      <c r="E24" s="46"/>
      <c r="F24" s="46"/>
    </row>
    <row r="25" spans="1:6" s="1" customFormat="1" ht="12.75">
      <c r="A25" s="42" t="s">
        <v>64</v>
      </c>
      <c r="B25" s="32" t="s">
        <v>74</v>
      </c>
      <c r="C25" s="46"/>
      <c r="D25" s="46"/>
      <c r="E25" s="46"/>
      <c r="F25" s="46"/>
    </row>
    <row r="26" spans="1:6" s="1" customFormat="1" ht="12.75">
      <c r="A26" s="42" t="s">
        <v>65</v>
      </c>
      <c r="B26" s="32" t="s">
        <v>74</v>
      </c>
      <c r="C26" s="46"/>
      <c r="D26" s="46"/>
      <c r="E26" s="46"/>
      <c r="F26" s="46"/>
    </row>
    <row r="27" spans="1:6" s="1" customFormat="1" ht="12.75">
      <c r="A27" s="50" t="s">
        <v>26</v>
      </c>
      <c r="B27" s="32" t="s">
        <v>74</v>
      </c>
      <c r="C27" s="147">
        <v>285.797</v>
      </c>
      <c r="D27" s="147">
        <v>56.225</v>
      </c>
      <c r="E27" s="147">
        <v>68.819</v>
      </c>
      <c r="F27" s="147">
        <v>77.903</v>
      </c>
    </row>
    <row r="28" spans="1:6" s="1" customFormat="1" ht="12.75">
      <c r="A28" s="151" t="s">
        <v>85</v>
      </c>
      <c r="B28" s="32" t="s">
        <v>74</v>
      </c>
      <c r="C28" s="150">
        <v>0</v>
      </c>
      <c r="D28" s="150">
        <v>6.01</v>
      </c>
      <c r="E28" s="150">
        <v>7.933</v>
      </c>
      <c r="F28" s="150">
        <v>8.583</v>
      </c>
    </row>
    <row r="29" spans="1:6" s="1" customFormat="1" ht="12.75">
      <c r="A29" s="151" t="s">
        <v>86</v>
      </c>
      <c r="B29" s="32" t="s">
        <v>74</v>
      </c>
      <c r="C29" s="150">
        <v>256.78</v>
      </c>
      <c r="D29" s="150">
        <v>29.895</v>
      </c>
      <c r="E29" s="150">
        <v>32.656</v>
      </c>
      <c r="F29" s="150">
        <v>37.93</v>
      </c>
    </row>
    <row r="30" spans="1:6" s="1" customFormat="1" ht="12.75">
      <c r="A30" s="151" t="s">
        <v>87</v>
      </c>
      <c r="B30" s="32" t="s">
        <v>74</v>
      </c>
      <c r="C30" s="150">
        <v>0.925</v>
      </c>
      <c r="D30" s="150">
        <v>0.526</v>
      </c>
      <c r="E30" s="150">
        <v>0.53</v>
      </c>
      <c r="F30" s="150">
        <v>0.54</v>
      </c>
    </row>
    <row r="31" spans="1:6" s="1" customFormat="1" ht="12.75">
      <c r="A31" s="151" t="s">
        <v>88</v>
      </c>
      <c r="B31" s="32" t="s">
        <v>74</v>
      </c>
      <c r="C31" s="150">
        <v>1.679</v>
      </c>
      <c r="D31" s="150">
        <v>2.673</v>
      </c>
      <c r="E31" s="150">
        <v>2.7</v>
      </c>
      <c r="F31" s="150">
        <v>2.94</v>
      </c>
    </row>
    <row r="32" spans="1:6" s="1" customFormat="1" ht="12.75">
      <c r="A32" s="42" t="s">
        <v>89</v>
      </c>
      <c r="B32" s="32" t="s">
        <v>74</v>
      </c>
      <c r="C32" s="150">
        <v>21.258</v>
      </c>
      <c r="D32" s="150">
        <v>17.121</v>
      </c>
      <c r="E32" s="150">
        <v>25</v>
      </c>
      <c r="F32" s="150">
        <v>27.91</v>
      </c>
    </row>
    <row r="33" spans="1:6" s="1" customFormat="1" ht="12.75">
      <c r="A33" s="42" t="s">
        <v>90</v>
      </c>
      <c r="B33" s="32" t="s">
        <v>74</v>
      </c>
      <c r="C33" s="150">
        <v>5.155</v>
      </c>
      <c r="D33" s="150">
        <v>0</v>
      </c>
      <c r="E33" s="150">
        <v>0</v>
      </c>
      <c r="F33" s="150">
        <v>0</v>
      </c>
    </row>
    <row r="34" spans="1:6" s="1" customFormat="1" ht="25.5">
      <c r="A34" s="51" t="s">
        <v>27</v>
      </c>
      <c r="B34" s="32" t="s">
        <v>74</v>
      </c>
      <c r="C34" s="147">
        <v>9.78</v>
      </c>
      <c r="D34" s="147">
        <v>2.983</v>
      </c>
      <c r="E34" s="147">
        <v>0.415</v>
      </c>
      <c r="F34" s="147">
        <v>0.42</v>
      </c>
    </row>
    <row r="35" spans="1:6" s="1" customFormat="1" ht="12.75">
      <c r="A35" s="63" t="s">
        <v>91</v>
      </c>
      <c r="B35" s="32" t="s">
        <v>74</v>
      </c>
      <c r="C35" s="150">
        <v>7.743</v>
      </c>
      <c r="D35" s="150">
        <v>0</v>
      </c>
      <c r="E35" s="150">
        <v>0</v>
      </c>
      <c r="F35" s="150">
        <v>0</v>
      </c>
    </row>
    <row r="36" spans="1:6" s="1" customFormat="1" ht="12.75">
      <c r="A36" s="63" t="s">
        <v>92</v>
      </c>
      <c r="B36" s="32" t="s">
        <v>74</v>
      </c>
      <c r="C36" s="150">
        <v>2.037</v>
      </c>
      <c r="D36" s="150">
        <v>0.112</v>
      </c>
      <c r="E36" s="150">
        <v>0.115</v>
      </c>
      <c r="F36" s="150">
        <v>0.12</v>
      </c>
    </row>
    <row r="37" spans="1:6" s="1" customFormat="1" ht="12.75">
      <c r="A37" s="42" t="s">
        <v>93</v>
      </c>
      <c r="B37" s="32" t="s">
        <v>74</v>
      </c>
      <c r="C37" s="46">
        <v>0</v>
      </c>
      <c r="D37" s="150">
        <v>2.871</v>
      </c>
      <c r="E37" s="150">
        <v>0.3</v>
      </c>
      <c r="F37" s="150">
        <v>0.3</v>
      </c>
    </row>
    <row r="38" spans="1:6" s="1" customFormat="1" ht="25.5">
      <c r="A38" s="42" t="s">
        <v>94</v>
      </c>
      <c r="B38" s="32" t="s">
        <v>74</v>
      </c>
      <c r="C38" s="46"/>
      <c r="D38" s="46"/>
      <c r="E38" s="46"/>
      <c r="F38" s="46"/>
    </row>
    <row r="39" spans="1:6" s="1" customFormat="1" ht="13.5">
      <c r="A39" s="51" t="s">
        <v>28</v>
      </c>
      <c r="B39" s="32" t="s">
        <v>74</v>
      </c>
      <c r="C39" s="147">
        <v>59.722</v>
      </c>
      <c r="D39" s="148">
        <v>42.984</v>
      </c>
      <c r="E39" s="147">
        <v>48.55</v>
      </c>
      <c r="F39" s="147">
        <v>55.12</v>
      </c>
    </row>
    <row r="40" spans="1:6" s="1" customFormat="1" ht="12.75">
      <c r="A40" s="42" t="s">
        <v>95</v>
      </c>
      <c r="B40" s="32" t="s">
        <v>74</v>
      </c>
      <c r="C40" s="150">
        <v>37.6</v>
      </c>
      <c r="D40" s="150">
        <v>13.185</v>
      </c>
      <c r="E40" s="150">
        <v>10.55</v>
      </c>
      <c r="F40" s="150">
        <v>12</v>
      </c>
    </row>
    <row r="41" spans="1:6" s="1" customFormat="1" ht="12.75">
      <c r="A41" s="42" t="s">
        <v>96</v>
      </c>
      <c r="B41" s="32" t="s">
        <v>74</v>
      </c>
      <c r="C41" s="150">
        <v>22.122</v>
      </c>
      <c r="D41" s="150">
        <v>26.874</v>
      </c>
      <c r="E41" s="150">
        <v>35</v>
      </c>
      <c r="F41" s="150">
        <v>39.62</v>
      </c>
    </row>
    <row r="42" spans="1:6" s="1" customFormat="1" ht="12.75">
      <c r="A42" s="63" t="s">
        <v>97</v>
      </c>
      <c r="B42" s="32" t="s">
        <v>74</v>
      </c>
      <c r="C42" s="150"/>
      <c r="D42" s="150">
        <v>2.925</v>
      </c>
      <c r="E42" s="150">
        <v>3</v>
      </c>
      <c r="F42" s="150">
        <v>3.5</v>
      </c>
    </row>
    <row r="43" spans="1:6" s="1" customFormat="1" ht="39" customHeight="1">
      <c r="A43" s="51" t="s">
        <v>29</v>
      </c>
      <c r="B43" s="32" t="s">
        <v>74</v>
      </c>
      <c r="C43" s="147">
        <v>10.944</v>
      </c>
      <c r="D43" s="147">
        <v>0.109</v>
      </c>
      <c r="E43" s="147">
        <v>0.115</v>
      </c>
      <c r="F43" s="147">
        <v>0.124</v>
      </c>
    </row>
    <row r="44" spans="1:6" s="1" customFormat="1" ht="12.75">
      <c r="A44" s="42" t="s">
        <v>98</v>
      </c>
      <c r="B44" s="32" t="s">
        <v>74</v>
      </c>
      <c r="C44" s="150">
        <v>10.744</v>
      </c>
      <c r="D44" s="150">
        <v>0.109</v>
      </c>
      <c r="E44" s="150">
        <v>0.115</v>
      </c>
      <c r="F44" s="150">
        <v>0.124</v>
      </c>
    </row>
    <row r="45" spans="1:6" s="1" customFormat="1" ht="12.75">
      <c r="A45" s="42" t="s">
        <v>99</v>
      </c>
      <c r="B45" s="32" t="s">
        <v>74</v>
      </c>
      <c r="C45" s="150">
        <v>0.2</v>
      </c>
      <c r="D45" s="150">
        <v>0</v>
      </c>
      <c r="E45" s="150">
        <v>0</v>
      </c>
      <c r="F45" s="150">
        <v>0</v>
      </c>
    </row>
    <row r="46" spans="1:6" s="1" customFormat="1" ht="12.75">
      <c r="A46" s="51" t="s">
        <v>30</v>
      </c>
      <c r="B46" s="32" t="s">
        <v>74</v>
      </c>
      <c r="C46" s="147"/>
      <c r="D46" s="147">
        <v>14.758</v>
      </c>
      <c r="E46" s="147">
        <v>18.1</v>
      </c>
      <c r="F46" s="147">
        <v>20.5</v>
      </c>
    </row>
    <row r="47" spans="1:6" s="1" customFormat="1" ht="12.75">
      <c r="A47" s="42" t="s">
        <v>100</v>
      </c>
      <c r="B47" s="32" t="s">
        <v>74</v>
      </c>
      <c r="C47" s="46"/>
      <c r="D47" s="150">
        <v>14.758</v>
      </c>
      <c r="E47" s="150">
        <v>18.1</v>
      </c>
      <c r="F47" s="150">
        <v>20.5</v>
      </c>
    </row>
    <row r="48" spans="1:6" s="1" customFormat="1" ht="12.75">
      <c r="A48" s="42" t="s">
        <v>101</v>
      </c>
      <c r="B48" s="32" t="s">
        <v>74</v>
      </c>
      <c r="C48" s="33"/>
      <c r="D48" s="33"/>
      <c r="E48" s="33"/>
      <c r="F48" s="33"/>
    </row>
    <row r="49" spans="1:6" s="1" customFormat="1" ht="13.5">
      <c r="A49" s="52" t="s">
        <v>31</v>
      </c>
      <c r="B49" s="53" t="s">
        <v>74</v>
      </c>
      <c r="C49" s="152">
        <v>4.933</v>
      </c>
      <c r="D49" s="152">
        <v>6.597</v>
      </c>
      <c r="E49" s="152">
        <v>8.075</v>
      </c>
      <c r="F49" s="152">
        <v>9.14</v>
      </c>
    </row>
    <row r="50" spans="1:6" s="1" customFormat="1" ht="13.5">
      <c r="A50" s="153" t="s">
        <v>32</v>
      </c>
      <c r="B50" s="32" t="s">
        <v>74</v>
      </c>
      <c r="C50" s="154">
        <v>1.195</v>
      </c>
      <c r="D50" s="154">
        <v>1.548</v>
      </c>
      <c r="E50" s="154">
        <v>0.68</v>
      </c>
      <c r="F50" s="154">
        <v>0.68</v>
      </c>
    </row>
    <row r="51" spans="1:6" s="1" customFormat="1" ht="25.5">
      <c r="A51" s="42" t="s">
        <v>102</v>
      </c>
      <c r="B51" s="32" t="s">
        <v>74</v>
      </c>
      <c r="C51" s="150"/>
      <c r="D51" s="150">
        <v>0.147</v>
      </c>
      <c r="E51" s="150">
        <v>0.18</v>
      </c>
      <c r="F51" s="150">
        <v>0.18</v>
      </c>
    </row>
    <row r="52" spans="1:6" s="1" customFormat="1" ht="12.75">
      <c r="A52" s="42" t="s">
        <v>103</v>
      </c>
      <c r="B52" s="32"/>
      <c r="C52" s="150"/>
      <c r="D52" s="150">
        <v>0.481</v>
      </c>
      <c r="E52" s="150">
        <v>0.5</v>
      </c>
      <c r="F52" s="150">
        <v>0.5</v>
      </c>
    </row>
    <row r="53" spans="1:6" s="1" customFormat="1" ht="12.75">
      <c r="A53" s="42" t="s">
        <v>104</v>
      </c>
      <c r="B53" s="32" t="s">
        <v>74</v>
      </c>
      <c r="C53" s="146">
        <v>1.195</v>
      </c>
      <c r="D53" s="146">
        <v>0.92</v>
      </c>
      <c r="E53" s="146">
        <v>0</v>
      </c>
      <c r="F53" s="146">
        <v>0</v>
      </c>
    </row>
    <row r="54" spans="1:6" s="1" customFormat="1" ht="13.5">
      <c r="A54" s="153" t="s">
        <v>33</v>
      </c>
      <c r="B54" s="32" t="s">
        <v>74</v>
      </c>
      <c r="C54" s="146"/>
      <c r="D54" s="146"/>
      <c r="E54" s="146"/>
      <c r="F54" s="146"/>
    </row>
    <row r="55" spans="1:6" s="1" customFormat="1" ht="12.75">
      <c r="A55" s="42" t="s">
        <v>64</v>
      </c>
      <c r="B55" s="32" t="s">
        <v>74</v>
      </c>
      <c r="C55" s="46"/>
      <c r="D55" s="46"/>
      <c r="E55" s="46"/>
      <c r="F55" s="46"/>
    </row>
    <row r="56" spans="1:6" s="1" customFormat="1" ht="12.75">
      <c r="A56" s="42" t="s">
        <v>84</v>
      </c>
      <c r="B56" s="32" t="s">
        <v>74</v>
      </c>
      <c r="C56" s="46"/>
      <c r="D56" s="46"/>
      <c r="E56" s="46"/>
      <c r="F56" s="46"/>
    </row>
    <row r="57" spans="1:6" s="1" customFormat="1" ht="12.75">
      <c r="A57" s="51" t="s">
        <v>34</v>
      </c>
      <c r="B57" s="32" t="s">
        <v>74</v>
      </c>
      <c r="C57" s="154">
        <v>1.14</v>
      </c>
      <c r="D57" s="154">
        <v>64.825</v>
      </c>
      <c r="E57" s="154">
        <v>66.32</v>
      </c>
      <c r="F57" s="154">
        <v>75.1</v>
      </c>
    </row>
    <row r="58" spans="1:6" s="1" customFormat="1" ht="12.75">
      <c r="A58" s="63" t="s">
        <v>105</v>
      </c>
      <c r="B58" s="32" t="s">
        <v>74</v>
      </c>
      <c r="C58" s="146">
        <v>1.14</v>
      </c>
      <c r="D58" s="146">
        <v>64.013</v>
      </c>
      <c r="E58" s="146">
        <v>65.5</v>
      </c>
      <c r="F58" s="146">
        <v>74.17</v>
      </c>
    </row>
    <row r="59" spans="1:6" s="1" customFormat="1" ht="12.75">
      <c r="A59" s="63" t="s">
        <v>106</v>
      </c>
      <c r="B59" s="32" t="s">
        <v>74</v>
      </c>
      <c r="C59" s="146"/>
      <c r="D59" s="146">
        <v>0.454</v>
      </c>
      <c r="E59" s="146">
        <v>0.454</v>
      </c>
      <c r="F59" s="146">
        <v>0.515</v>
      </c>
    </row>
    <row r="60" spans="1:6" s="1" customFormat="1" ht="12.75">
      <c r="A60" s="42" t="s">
        <v>107</v>
      </c>
      <c r="B60" s="32" t="s">
        <v>74</v>
      </c>
      <c r="C60" s="150"/>
      <c r="D60" s="150">
        <v>0.358</v>
      </c>
      <c r="E60" s="150">
        <v>0.366</v>
      </c>
      <c r="F60" s="150">
        <v>0.415</v>
      </c>
    </row>
    <row r="61" spans="1:6" s="1" customFormat="1" ht="12.75">
      <c r="A61" s="42" t="s">
        <v>108</v>
      </c>
      <c r="B61" s="32" t="s">
        <v>74</v>
      </c>
      <c r="C61" s="150"/>
      <c r="D61" s="150"/>
      <c r="E61" s="150"/>
      <c r="F61" s="150"/>
    </row>
    <row r="62" spans="1:6" s="1" customFormat="1" ht="13.5">
      <c r="A62" s="155" t="s">
        <v>35</v>
      </c>
      <c r="B62" s="53" t="s">
        <v>74</v>
      </c>
      <c r="C62" s="156">
        <f>(C63+C66+C69+C72+C74+C77+C80+C83+C86+C94)</f>
        <v>12.751</v>
      </c>
      <c r="D62" s="156">
        <f>(D63+D66+D69+D72+D74+D77+D80+D83+D86+D94)</f>
        <v>7.966</v>
      </c>
      <c r="E62" s="156">
        <f>(E63+E66+E69+E72+E74+E77+E80+E83+E86+E94)</f>
        <v>2</v>
      </c>
      <c r="F62" s="156">
        <f>(F63+F66+F69+F72+F74+F77+F80+F83+F86+F94)</f>
        <v>0.5</v>
      </c>
    </row>
    <row r="63" spans="1:6" s="1" customFormat="1" ht="24.75">
      <c r="A63" s="37" t="s">
        <v>23</v>
      </c>
      <c r="B63" s="53" t="s">
        <v>74</v>
      </c>
      <c r="C63" s="152">
        <v>7.827</v>
      </c>
      <c r="D63" s="152">
        <v>0.559</v>
      </c>
      <c r="E63" s="152"/>
      <c r="F63" s="152"/>
    </row>
    <row r="64" spans="1:6" s="1" customFormat="1" ht="12.75">
      <c r="A64" s="42" t="s">
        <v>109</v>
      </c>
      <c r="B64" s="32" t="s">
        <v>74</v>
      </c>
      <c r="C64" s="150">
        <v>7.827</v>
      </c>
      <c r="D64" s="150">
        <v>0</v>
      </c>
      <c r="E64" s="150">
        <v>0</v>
      </c>
      <c r="F64" s="150">
        <v>0</v>
      </c>
    </row>
    <row r="65" spans="1:6" s="1" customFormat="1" ht="12.75">
      <c r="A65" s="42" t="s">
        <v>110</v>
      </c>
      <c r="B65" s="32" t="s">
        <v>74</v>
      </c>
      <c r="C65" s="150"/>
      <c r="D65" s="150">
        <v>0.559</v>
      </c>
      <c r="E65" s="150">
        <v>0</v>
      </c>
      <c r="F65" s="150">
        <v>0</v>
      </c>
    </row>
    <row r="66" spans="1:6" s="1" customFormat="1" ht="12.75">
      <c r="A66" s="45" t="s">
        <v>24</v>
      </c>
      <c r="B66" s="32" t="s">
        <v>74</v>
      </c>
      <c r="C66" s="46"/>
      <c r="D66" s="46"/>
      <c r="E66" s="46"/>
      <c r="F66" s="46"/>
    </row>
    <row r="67" spans="1:6" s="1" customFormat="1" ht="12.75">
      <c r="A67" s="42" t="s">
        <v>64</v>
      </c>
      <c r="B67" s="32" t="s">
        <v>74</v>
      </c>
      <c r="C67" s="46"/>
      <c r="D67" s="46"/>
      <c r="E67" s="46"/>
      <c r="F67" s="46"/>
    </row>
    <row r="68" spans="1:6" s="1" customFormat="1" ht="12.75">
      <c r="A68" s="42" t="s">
        <v>84</v>
      </c>
      <c r="B68" s="32" t="s">
        <v>74</v>
      </c>
      <c r="C68" s="46"/>
      <c r="D68" s="46"/>
      <c r="E68" s="46"/>
      <c r="F68" s="46"/>
    </row>
    <row r="69" spans="1:6" s="1" customFormat="1" ht="12.75">
      <c r="A69" s="45" t="s">
        <v>25</v>
      </c>
      <c r="B69" s="32" t="s">
        <v>74</v>
      </c>
      <c r="C69" s="46"/>
      <c r="D69" s="46"/>
      <c r="E69" s="46"/>
      <c r="F69" s="46"/>
    </row>
    <row r="70" spans="1:6" s="1" customFormat="1" ht="12.75">
      <c r="A70" s="42" t="s">
        <v>64</v>
      </c>
      <c r="B70" s="32" t="s">
        <v>74</v>
      </c>
      <c r="C70" s="46"/>
      <c r="D70" s="46"/>
      <c r="E70" s="46"/>
      <c r="F70" s="46"/>
    </row>
    <row r="71" spans="1:6" s="1" customFormat="1" ht="12.75">
      <c r="A71" s="42" t="s">
        <v>84</v>
      </c>
      <c r="B71" s="32" t="s">
        <v>74</v>
      </c>
      <c r="C71" s="33"/>
      <c r="D71" s="33"/>
      <c r="E71" s="33"/>
      <c r="F71" s="33"/>
    </row>
    <row r="72" spans="1:6" s="1" customFormat="1" ht="12.75">
      <c r="A72" s="50" t="s">
        <v>26</v>
      </c>
      <c r="B72" s="32" t="s">
        <v>74</v>
      </c>
      <c r="C72" s="154"/>
      <c r="D72" s="154">
        <v>5.332</v>
      </c>
      <c r="E72" s="154">
        <v>0</v>
      </c>
      <c r="F72" s="154">
        <v>0</v>
      </c>
    </row>
    <row r="73" spans="1:6" s="1" customFormat="1" ht="12.75">
      <c r="A73" s="42" t="s">
        <v>111</v>
      </c>
      <c r="B73" s="32" t="s">
        <v>74</v>
      </c>
      <c r="C73" s="46"/>
      <c r="D73" s="150">
        <v>5.332</v>
      </c>
      <c r="E73" s="150">
        <v>0</v>
      </c>
      <c r="F73" s="150">
        <v>0</v>
      </c>
    </row>
    <row r="74" spans="1:6" s="1" customFormat="1" ht="25.5">
      <c r="A74" s="51" t="s">
        <v>27</v>
      </c>
      <c r="B74" s="32" t="s">
        <v>74</v>
      </c>
      <c r="C74" s="154"/>
      <c r="D74" s="154">
        <v>1.936</v>
      </c>
      <c r="E74" s="154">
        <v>1.5</v>
      </c>
      <c r="F74" s="154">
        <v>0.5</v>
      </c>
    </row>
    <row r="75" spans="1:6" s="1" customFormat="1" ht="12.75">
      <c r="A75" s="42" t="s">
        <v>112</v>
      </c>
      <c r="B75" s="32" t="s">
        <v>74</v>
      </c>
      <c r="C75" s="46"/>
      <c r="D75" s="150">
        <v>1.936</v>
      </c>
      <c r="E75" s="150">
        <v>1.5</v>
      </c>
      <c r="F75" s="150">
        <v>0</v>
      </c>
    </row>
    <row r="76" spans="1:6" s="1" customFormat="1" ht="12.75">
      <c r="A76" s="42" t="s">
        <v>113</v>
      </c>
      <c r="B76" s="32" t="s">
        <v>74</v>
      </c>
      <c r="C76" s="46"/>
      <c r="D76" s="46"/>
      <c r="E76" s="46"/>
      <c r="F76" s="46">
        <v>0.5</v>
      </c>
    </row>
    <row r="77" spans="1:6" s="1" customFormat="1" ht="12.75">
      <c r="A77" s="51" t="s">
        <v>28</v>
      </c>
      <c r="B77" s="32" t="s">
        <v>74</v>
      </c>
      <c r="C77" s="33"/>
      <c r="D77" s="33"/>
      <c r="E77" s="33"/>
      <c r="F77" s="33"/>
    </row>
    <row r="78" spans="1:6" s="1" customFormat="1" ht="12.75">
      <c r="A78" s="42" t="s">
        <v>64</v>
      </c>
      <c r="B78" s="32" t="s">
        <v>74</v>
      </c>
      <c r="C78" s="46"/>
      <c r="D78" s="46"/>
      <c r="E78" s="46"/>
      <c r="F78" s="46"/>
    </row>
    <row r="79" spans="1:6" s="1" customFormat="1" ht="12.75">
      <c r="A79" s="42" t="s">
        <v>84</v>
      </c>
      <c r="B79" s="32" t="s">
        <v>74</v>
      </c>
      <c r="C79" s="46"/>
      <c r="D79" s="46"/>
      <c r="E79" s="46"/>
      <c r="F79" s="46"/>
    </row>
    <row r="80" spans="1:6" s="1" customFormat="1" ht="38.25" customHeight="1">
      <c r="A80" s="51" t="s">
        <v>29</v>
      </c>
      <c r="B80" s="32" t="s">
        <v>74</v>
      </c>
      <c r="C80" s="154">
        <v>0.105</v>
      </c>
      <c r="D80" s="154"/>
      <c r="E80" s="154"/>
      <c r="F80" s="154"/>
    </row>
    <row r="81" spans="1:6" s="1" customFormat="1" ht="12.75">
      <c r="A81" s="42" t="s">
        <v>98</v>
      </c>
      <c r="B81" s="32" t="s">
        <v>74</v>
      </c>
      <c r="C81" s="150">
        <v>0.105</v>
      </c>
      <c r="D81" s="150"/>
      <c r="E81" s="150"/>
      <c r="F81" s="150"/>
    </row>
    <row r="82" spans="1:6" s="1" customFormat="1" ht="12.75">
      <c r="A82" s="42" t="s">
        <v>84</v>
      </c>
      <c r="B82" s="32" t="s">
        <v>74</v>
      </c>
      <c r="C82" s="150"/>
      <c r="D82" s="150"/>
      <c r="E82" s="150"/>
      <c r="F82" s="150"/>
    </row>
    <row r="83" spans="1:6" s="1" customFormat="1" ht="12.75">
      <c r="A83" s="51" t="s">
        <v>30</v>
      </c>
      <c r="B83" s="32" t="s">
        <v>74</v>
      </c>
      <c r="C83" s="33"/>
      <c r="D83" s="33"/>
      <c r="E83" s="33"/>
      <c r="F83" s="33"/>
    </row>
    <row r="84" spans="1:6" s="1" customFormat="1" ht="12.75">
      <c r="A84" s="42" t="s">
        <v>64</v>
      </c>
      <c r="B84" s="32" t="s">
        <v>74</v>
      </c>
      <c r="C84" s="46"/>
      <c r="D84" s="46"/>
      <c r="E84" s="46"/>
      <c r="F84" s="46"/>
    </row>
    <row r="85" spans="1:6" s="1" customFormat="1" ht="12.75">
      <c r="A85" s="42" t="s">
        <v>84</v>
      </c>
      <c r="B85" s="32" t="s">
        <v>74</v>
      </c>
      <c r="C85" s="46"/>
      <c r="D85" s="46"/>
      <c r="E85" s="46"/>
      <c r="F85" s="46"/>
    </row>
    <row r="86" spans="1:6" s="1" customFormat="1" ht="13.5">
      <c r="A86" s="52" t="s">
        <v>31</v>
      </c>
      <c r="B86" s="53" t="s">
        <v>74</v>
      </c>
      <c r="C86" s="152">
        <f>(C87+C91)</f>
        <v>3.911</v>
      </c>
      <c r="D86" s="152">
        <v>0</v>
      </c>
      <c r="E86" s="152">
        <v>0.5</v>
      </c>
      <c r="F86" s="152">
        <v>0</v>
      </c>
    </row>
    <row r="87" spans="1:6" s="1" customFormat="1" ht="13.5">
      <c r="A87" s="153" t="s">
        <v>32</v>
      </c>
      <c r="B87" s="32" t="s">
        <v>74</v>
      </c>
      <c r="C87" s="154">
        <v>3.911</v>
      </c>
      <c r="D87" s="154"/>
      <c r="E87" s="154"/>
      <c r="F87" s="154"/>
    </row>
    <row r="88" spans="1:6" s="1" customFormat="1" ht="25.5">
      <c r="A88" s="42" t="s">
        <v>102</v>
      </c>
      <c r="B88" s="32" t="s">
        <v>74</v>
      </c>
      <c r="C88" s="146">
        <v>0.952</v>
      </c>
      <c r="D88" s="146">
        <v>0</v>
      </c>
      <c r="E88" s="146">
        <v>0</v>
      </c>
      <c r="F88" s="146">
        <v>0</v>
      </c>
    </row>
    <row r="89" spans="1:6" s="1" customFormat="1" ht="12.75">
      <c r="A89" s="42" t="s">
        <v>114</v>
      </c>
      <c r="B89" s="32" t="s">
        <v>74</v>
      </c>
      <c r="C89" s="146">
        <v>2.959</v>
      </c>
      <c r="D89" s="146">
        <v>0</v>
      </c>
      <c r="E89" s="146">
        <v>0</v>
      </c>
      <c r="F89" s="146">
        <v>0</v>
      </c>
    </row>
    <row r="90" spans="1:6" s="1" customFormat="1" ht="12.75">
      <c r="A90" s="42" t="s">
        <v>115</v>
      </c>
      <c r="B90" s="32" t="s">
        <v>74</v>
      </c>
      <c r="C90" s="146"/>
      <c r="D90" s="146"/>
      <c r="E90" s="146">
        <v>0.5</v>
      </c>
      <c r="F90" s="146">
        <v>0</v>
      </c>
    </row>
    <row r="91" spans="1:6" s="1" customFormat="1" ht="13.5">
      <c r="A91" s="153" t="s">
        <v>33</v>
      </c>
      <c r="B91" s="32" t="s">
        <v>74</v>
      </c>
      <c r="C91" s="33"/>
      <c r="D91" s="33"/>
      <c r="E91" s="33"/>
      <c r="F91" s="33"/>
    </row>
    <row r="92" spans="1:6" s="1" customFormat="1" ht="12.75">
      <c r="A92" s="42"/>
      <c r="B92" s="32" t="s">
        <v>74</v>
      </c>
      <c r="C92" s="46"/>
      <c r="D92" s="46"/>
      <c r="E92" s="46"/>
      <c r="F92" s="46"/>
    </row>
    <row r="93" spans="1:6" s="1" customFormat="1" ht="12.75">
      <c r="A93" s="42"/>
      <c r="B93" s="32" t="s">
        <v>74</v>
      </c>
      <c r="C93" s="33"/>
      <c r="D93" s="33"/>
      <c r="E93" s="33"/>
      <c r="F93" s="33"/>
    </row>
    <row r="94" spans="1:6" s="1" customFormat="1" ht="12.75">
      <c r="A94" s="51" t="s">
        <v>34</v>
      </c>
      <c r="B94" s="32" t="s">
        <v>74</v>
      </c>
      <c r="C94" s="154">
        <v>0.908</v>
      </c>
      <c r="D94" s="154">
        <v>0.139</v>
      </c>
      <c r="E94" s="154">
        <v>0</v>
      </c>
      <c r="F94" s="154">
        <v>0</v>
      </c>
    </row>
    <row r="95" spans="1:6" s="1" customFormat="1" ht="12.75">
      <c r="A95" s="42" t="s">
        <v>116</v>
      </c>
      <c r="B95" s="32" t="s">
        <v>74</v>
      </c>
      <c r="C95" s="150">
        <v>0.077</v>
      </c>
      <c r="D95" s="150">
        <v>0.139</v>
      </c>
      <c r="E95" s="150">
        <v>0</v>
      </c>
      <c r="F95" s="150">
        <v>0</v>
      </c>
    </row>
    <row r="96" spans="1:6" s="1" customFormat="1" ht="12.75">
      <c r="A96" s="42" t="s">
        <v>117</v>
      </c>
      <c r="B96" s="32" t="s">
        <v>74</v>
      </c>
      <c r="C96" s="150">
        <v>0.831</v>
      </c>
      <c r="D96" s="150">
        <v>0</v>
      </c>
      <c r="E96" s="150">
        <v>0</v>
      </c>
      <c r="F96" s="150">
        <v>0</v>
      </c>
    </row>
  </sheetData>
  <sheetProtection selectLockedCells="1" selectUnlockedCells="1"/>
  <mergeCells count="7">
    <mergeCell ref="E1:F1"/>
    <mergeCell ref="A2:F2"/>
    <mergeCell ref="A3:F3"/>
    <mergeCell ref="A4:F4"/>
    <mergeCell ref="A6:A7"/>
    <mergeCell ref="B6:B7"/>
    <mergeCell ref="C6:D6"/>
  </mergeCells>
  <printOptions/>
  <pageMargins left="0.9055555555555556" right="0.31527777777777777" top="0.7479166666666667" bottom="0.747916666666666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shumko </cp:lastModifiedBy>
  <cp:lastPrinted>2011-09-19T11:45:29Z</cp:lastPrinted>
  <dcterms:created xsi:type="dcterms:W3CDTF">1999-08-31T12:27:37Z</dcterms:created>
  <dcterms:modified xsi:type="dcterms:W3CDTF">2011-09-19T11:46:12Z</dcterms:modified>
  <cp:category/>
  <cp:version/>
  <cp:contentType/>
  <cp:contentStatus/>
  <cp:revision>3</cp:revision>
</cp:coreProperties>
</file>