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3"/>
  </bookViews>
  <sheets>
    <sheet name="крунп" sheetId="1" r:id="rId1"/>
    <sheet name="полн." sheetId="2" r:id="rId2"/>
    <sheet name="обособл.подразд" sheetId="3" r:id="rId3"/>
    <sheet name="предприятия" sheetId="4" r:id="rId4"/>
  </sheets>
  <definedNames>
    <definedName name="_xlnm.Print_Titles" localSheetId="0">'крунп'!$9:$10</definedName>
    <definedName name="_xlnm.Print_Titles" localSheetId="1">'полн.'!$9:$10</definedName>
    <definedName name="_xlnm.Print_Titles" localSheetId="3">'предприятия'!$6:$7</definedName>
  </definedNames>
  <calcPr fullCalcOnLoad="1"/>
</workbook>
</file>

<file path=xl/sharedStrings.xml><?xml version="1.0" encoding="utf-8"?>
<sst xmlns="http://schemas.openxmlformats.org/spreadsheetml/2006/main" count="547" uniqueCount="130">
  <si>
    <t>Приложение № 2</t>
  </si>
  <si>
    <t xml:space="preserve">к письму департамента экономического </t>
  </si>
  <si>
    <t xml:space="preserve"> развития Краснодарского края</t>
  </si>
  <si>
    <t>Таблица N 7а</t>
  </si>
  <si>
    <t>Основные показатели, представляемые для разработки  уточненного прогноза социально-экономического развития                                                                         Краснодарского края на 2011 год и период до 2013 года</t>
  </si>
  <si>
    <t>муниципальное образование  КОРЕНОВСКИЙ РАЙОН</t>
  </si>
  <si>
    <t>(городской округ, муниципальный район)</t>
  </si>
  <si>
    <t>Показатели</t>
  </si>
  <si>
    <t>Единица измерения</t>
  </si>
  <si>
    <t>отчет</t>
  </si>
  <si>
    <t>оценка</t>
  </si>
  <si>
    <t>прогноз</t>
  </si>
  <si>
    <t>Причины низкого выполнения или большого перевыполнения прогнозных показателей 2010 года, резких скачков показателей на прогнозные годы</t>
  </si>
  <si>
    <t>2008 г.</t>
  </si>
  <si>
    <t>2009 г.</t>
  </si>
  <si>
    <t>2010 г.</t>
  </si>
  <si>
    <t>2011 г.</t>
  </si>
  <si>
    <t>2012 г.</t>
  </si>
  <si>
    <t>2013 г.</t>
  </si>
  <si>
    <t xml:space="preserve"> Финансы</t>
  </si>
  <si>
    <t>Прибыль прибыльных предпр.                                                    (крупные и средние организации)</t>
  </si>
  <si>
    <t>тыс.руб.</t>
  </si>
  <si>
    <t>% к пред. году</t>
  </si>
  <si>
    <t>Раздел А Сельское хозяйство, охота и лесное хозяйство</t>
  </si>
  <si>
    <t>тыс. руб.</t>
  </si>
  <si>
    <t xml:space="preserve">Рост будет обеспечен за счет увеличения валового сбора с-х продукции и увеличения цен на отдельные виды продукции </t>
  </si>
  <si>
    <t>Раздел В Рыболовство и рыбоводство</t>
  </si>
  <si>
    <t>Раздел С Добыча полезных ископаемых</t>
  </si>
  <si>
    <t>Раздел D Обрабатывающие производства</t>
  </si>
  <si>
    <t xml:space="preserve">Отсутствие объмов у ОАО "Кореновсксахар". ООО АПК "Светлый путь". ЗАО "Кореновский МКК" - прибыль направлена на строительство нового цеха (пластиктара),  также выросли цены на молокосырье. </t>
  </si>
  <si>
    <t>Раздел Е Производство и распределение электроэнергии, газа и воды</t>
  </si>
  <si>
    <t xml:space="preserve">Реорганизация МУП "Тепловые сети" (объединение с убыточным  ОАО "Теплосервис"), ОАО "Кореновскрайгаз"- из-за отсутствия объема работ и услуг. </t>
  </si>
  <si>
    <t>Раздел F Строительство</t>
  </si>
  <si>
    <t>Раздел G Оптовая и розничная торговля, ремонт автотранспортных средств, мотоциклов, бытовых изделий и предметов личного пользования</t>
  </si>
  <si>
    <t>Раздел Н Гостиницы и рестораны</t>
  </si>
  <si>
    <t>Раздел I Транспорт и связь</t>
  </si>
  <si>
    <t>транспорт</t>
  </si>
  <si>
    <t xml:space="preserve">связь  </t>
  </si>
  <si>
    <t>Прочие виды деятельности</t>
  </si>
  <si>
    <t>Убытки (крупные и средние организации)</t>
  </si>
  <si>
    <t>в процентах к предыдущему году</t>
  </si>
  <si>
    <t>Основные убытки по ОАО "Кореновсксахар" из-за отсутствия объема работ в 1 п/г 2010 г, по итогам года запланирована прибыль,т.к. заключены договора с поставщиками сахарной свеклы на 170 тыс тонн</t>
  </si>
  <si>
    <t>ОАО "ДЭП 119" - предприятие банкрот</t>
  </si>
  <si>
    <t>Сальдированный  финансовый результат  деятельности хозяйственного комплекса территории (крупные и средние организации)</t>
  </si>
  <si>
    <t xml:space="preserve">Сальдированный  финансовый результат  деятельности хозяйственного комплекса территории    </t>
  </si>
  <si>
    <r>
      <t xml:space="preserve">В пояснительной записке </t>
    </r>
    <r>
      <rPr>
        <b/>
        <u val="single"/>
        <sz val="10"/>
        <rFont val="Times New Roman"/>
        <family val="1"/>
      </rPr>
      <t>обязательно</t>
    </r>
    <r>
      <rPr>
        <sz val="10"/>
        <rFont val="Times New Roman"/>
        <family val="1"/>
      </rPr>
      <t xml:space="preserve"> указывать в разрезе основных видов экономической деятельности крупные и средние бюджетообразующие организации, влияющие на прибыль или убыток в 2009-2011 годах. Данное пояснение необходимо делать и на последующие годы, особенно если предполагаются резкие изменения в динамике и структуре  основных показателей.</t>
    </r>
  </si>
  <si>
    <r>
      <t xml:space="preserve">Анализ выполнения индикативного плана за 2009 год </t>
    </r>
    <r>
      <rPr>
        <b/>
        <sz val="10"/>
        <color indexed="10"/>
        <rFont val="Times New Roman"/>
        <family val="1"/>
      </rPr>
      <t xml:space="preserve">ОБЯЗАТЕЛЕН </t>
    </r>
    <r>
      <rPr>
        <b/>
        <sz val="10"/>
        <rFont val="Times New Roman"/>
        <family val="1"/>
      </rPr>
      <t>с причинами невыполнения (менее 100%) и перевыполнения (свяше 115%-120%)!</t>
    </r>
  </si>
  <si>
    <t>Исполняющий обязанности главы</t>
  </si>
  <si>
    <t>муниципального образования Кореновский район                                                                                                                                                                                                 Ю.Н. Орел</t>
  </si>
  <si>
    <t xml:space="preserve"> Исполнитель:Л.А.Муканова,  тел. 4-28-17</t>
  </si>
  <si>
    <t>Телефоны для справок:   253-41-08,     Максимова Ирина Анатольевна</t>
  </si>
  <si>
    <t>Приложение № 5</t>
  </si>
  <si>
    <t>Таблица N 7</t>
  </si>
  <si>
    <t>Основные показатели, представляемые для разработки  уточненного прогноза социально-экономического развития                                                                    Краснодарского края на 2011 год и период до 2013 года</t>
  </si>
  <si>
    <t>муниципальное образование КОРЕНОВСКИЙ РАЙОН</t>
  </si>
  <si>
    <t>Прибыль прибыльных предприятий (по полному кругу организаций)</t>
  </si>
  <si>
    <t>Убытки (по полному кругу организаций)</t>
  </si>
  <si>
    <t>Сальдированный  финансовый результат  деятельности хозяйственного комплекса территории (по полному кругу организаций)</t>
  </si>
  <si>
    <t>Примечание:  2008 и 2009 г. - данные Краснодарстата</t>
  </si>
  <si>
    <r>
      <t xml:space="preserve">В пояснительной записке </t>
    </r>
    <r>
      <rPr>
        <b/>
        <u val="single"/>
        <sz val="10"/>
        <rFont val="Times New Roman"/>
        <family val="1"/>
      </rPr>
      <t>обязательно</t>
    </r>
    <r>
      <rPr>
        <sz val="10"/>
        <rFont val="Times New Roman"/>
        <family val="1"/>
      </rPr>
      <t xml:space="preserve"> указывать в разрезе основных видов экономической деятельности крупные и средние бюджетообразующие организации, влияющие на прибыль или убыток в 2009-2011годах. Данное пояснение необходимо делать и на последующие годы, особенно если предполагаются резкие изменения в динамике и структуре  основных показателей.</t>
    </r>
  </si>
  <si>
    <t>муниципального образования Кореновский район                                                                                                                                                                                     Ю.Н.Орел</t>
  </si>
  <si>
    <t>Исполнитель Л.А. Муканова   Тел. 40-28-17</t>
  </si>
  <si>
    <t>Исполнитель_____________________________________Тел._____________________</t>
  </si>
  <si>
    <t>Для справок::   253-41-08,   Максимова Ирина Анатольевна</t>
  </si>
  <si>
    <r>
      <t xml:space="preserve">Анализ выполнения индикативного плана за 2009 год </t>
    </r>
    <r>
      <rPr>
        <b/>
        <sz val="10"/>
        <color indexed="10"/>
        <rFont val="Times New Roman"/>
        <family val="1"/>
      </rPr>
      <t>ОБЯЗАТЕЛЕН</t>
    </r>
    <r>
      <rPr>
        <b/>
        <sz val="10"/>
        <rFont val="Times New Roman"/>
        <family val="1"/>
      </rPr>
      <t xml:space="preserve"> с причинами невыполнения (менее 100%) и перевыполнения (свяше 115%-120%)!</t>
    </r>
  </si>
  <si>
    <t>Таблица N 7b</t>
  </si>
  <si>
    <t>Основные показатели, представляемые для разработки  прогноза социально-экономического развития                                                  Краснодарского края  на 2011 год и период до 2013 года</t>
  </si>
  <si>
    <t xml:space="preserve">Прибыль прибыльных хозяйствующих субъектов,  имеющих филиалы за пределами                                                                                          Краснодарского края и территориально-обособленные подразделения,  имеющие головные организации за  пределами Краснодарского края </t>
  </si>
  <si>
    <t xml:space="preserve">Хозяйствующие субъекты,  имеющие филиалы за пределами Краснодарского края </t>
  </si>
  <si>
    <t>в том числе:</t>
  </si>
  <si>
    <t>1.</t>
  </si>
  <si>
    <t>2.</t>
  </si>
  <si>
    <t>3.</t>
  </si>
  <si>
    <t>Итого по организациям</t>
  </si>
  <si>
    <t xml:space="preserve">Территориально-обособленные подразделения,                                                        имеющих головные организации за пределами Краснодарского края </t>
  </si>
  <si>
    <t>х</t>
  </si>
  <si>
    <t>Таблица N 7c</t>
  </si>
  <si>
    <t>Основные показатели, представляемые для разработки  прогноза                                                              социально-экономического развития Краснодарского края                                                                                    на 2011 год и период до 2013 года</t>
  </si>
  <si>
    <t>Основные крупные организации и предприятия, влияющие на формирование финансового</t>
  </si>
  <si>
    <t xml:space="preserve">результата       муниципальное образование   КОРЕНОВСКИЙ  РАЙОН                  </t>
  </si>
  <si>
    <t>млн.руб.</t>
  </si>
  <si>
    <t xml:space="preserve">1 ФГУП "Березанское" ГУЧ ВН ИИМК </t>
  </si>
  <si>
    <t xml:space="preserve">2 ФГУП"Кореновское" </t>
  </si>
  <si>
    <t xml:space="preserve">3 ОАО ППЗ "Русь" </t>
  </si>
  <si>
    <t xml:space="preserve">4 ОАО МОК "Братковский" </t>
  </si>
  <si>
    <t xml:space="preserve">5 ЗАО "Кубань" </t>
  </si>
  <si>
    <t xml:space="preserve">6 ЗАО имени МИ Калинина </t>
  </si>
  <si>
    <t xml:space="preserve">7 ООО АПК "Кубань-ЛЮКС" </t>
  </si>
  <si>
    <t>8 ОАО "Прогресс"</t>
  </si>
  <si>
    <t xml:space="preserve">9 ООО СП "Победа-ФЕСТ" </t>
  </si>
  <si>
    <t>10.ООО "Возрождение"</t>
  </si>
  <si>
    <t>2.                                            т.д.</t>
  </si>
  <si>
    <t xml:space="preserve">1 ЗАО "Кореновсксахар" </t>
  </si>
  <si>
    <t xml:space="preserve">2ООО "Хлебокомбинат" </t>
  </si>
  <si>
    <t xml:space="preserve">3 ЗАО Фирма "ЮГ" </t>
  </si>
  <si>
    <t xml:space="preserve">4 ЗАО "Кореновский МКК" </t>
  </si>
  <si>
    <t>5 ООО "Родник-98"</t>
  </si>
  <si>
    <t>6ООО АПК "Светлый путь"</t>
  </si>
  <si>
    <t xml:space="preserve">1 ОАО "Кореновскрайгаз" </t>
  </si>
  <si>
    <t xml:space="preserve">2МУП ЖКХ </t>
  </si>
  <si>
    <t>3 ОАО "Теплосервис"</t>
  </si>
  <si>
    <t>4Муниципальные предприятия сельских поселений</t>
  </si>
  <si>
    <t xml:space="preserve">1 ЗАО "Платнировское" </t>
  </si>
  <si>
    <t xml:space="preserve">2.ООО "РегионДорСтрой"                                    </t>
  </si>
  <si>
    <t>1.Кореновское РАЙПО</t>
  </si>
  <si>
    <t>2 ГУП КК ЦРА № 31</t>
  </si>
  <si>
    <t>3.ООО "Айсберг -М"</t>
  </si>
  <si>
    <t>млн. руб.</t>
  </si>
  <si>
    <t xml:space="preserve">1.ОАО "Кореновское автотраспортное предприятие" </t>
  </si>
  <si>
    <t>2 ОАО Кореновский элеватор</t>
  </si>
  <si>
    <t>3 ФГУ ДЭП № 108</t>
  </si>
  <si>
    <t xml:space="preserve">1 ОАО "Рынок" </t>
  </si>
  <si>
    <t>2 ГУП КК "Крайтехинвентаризация"</t>
  </si>
  <si>
    <t xml:space="preserve">3 ГУП Кореновский земельный центр </t>
  </si>
  <si>
    <t xml:space="preserve">4 МУП "Кореновск ТВ" </t>
  </si>
  <si>
    <t xml:space="preserve">1.ОАО "Прогресс" </t>
  </si>
  <si>
    <t>2.ООО АПК "Кубань-Люкс"</t>
  </si>
  <si>
    <t>3.ЗАО ППФ "Родина"</t>
  </si>
  <si>
    <t>4.ООО "Возрождение"</t>
  </si>
  <si>
    <t xml:space="preserve">1.ЗАО "Кореновскахар" </t>
  </si>
  <si>
    <t>2.ЗАО "Соя -Продукт-1"</t>
  </si>
  <si>
    <t xml:space="preserve">1МУП "Тепловые сети" </t>
  </si>
  <si>
    <t>2 ОАО "Теплосервис"</t>
  </si>
  <si>
    <t xml:space="preserve">3 МУП ЖКХ </t>
  </si>
  <si>
    <t>4 МУП Новоберезанского СП</t>
  </si>
  <si>
    <t>1.Кореновское Райпо</t>
  </si>
  <si>
    <t xml:space="preserve">1.ОАО Кореновское автотраспортное предприятие </t>
  </si>
  <si>
    <t>2. ОАО ДЭП № 119</t>
  </si>
  <si>
    <t>1.МУП "Кореновск ТВ"</t>
  </si>
  <si>
    <t xml:space="preserve">2. Кореновская КЭЧ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</si>
</sst>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р_._-;\-* #,##0.00\ _р_._-;_-* \-??\ _р_._-;_-@_-"/>
    <numFmt numFmtId="166" formatCode="_-* #,##0\ _р_._-;\-* #,##0\ _р_._-;_-* \-??\ _р_._-;_-@_-"/>
    <numFmt numFmtId="167" formatCode="0.000"/>
    <numFmt numFmtId="168" formatCode="0.00000"/>
  </numFmts>
  <fonts count="1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Arial Cyr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5" xfId="0" applyNumberFormat="1" applyFont="1" applyFill="1" applyBorder="1" applyAlignment="1" applyProtection="1">
      <alignment horizontal="right"/>
      <protection/>
    </xf>
    <xf numFmtId="164" fontId="2" fillId="2" borderId="6" xfId="0" applyNumberFormat="1" applyFont="1" applyFill="1" applyBorder="1" applyAlignment="1" applyProtection="1">
      <alignment horizontal="right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164" fontId="8" fillId="2" borderId="8" xfId="0" applyNumberFormat="1" applyFont="1" applyFill="1" applyBorder="1" applyAlignment="1" applyProtection="1">
      <alignment horizontal="right"/>
      <protection/>
    </xf>
    <xf numFmtId="164" fontId="8" fillId="2" borderId="9" xfId="0" applyNumberFormat="1" applyFont="1" applyFill="1" applyBorder="1" applyAlignment="1" applyProtection="1">
      <alignment horizontal="right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right"/>
      <protection/>
    </xf>
    <xf numFmtId="164" fontId="2" fillId="2" borderId="9" xfId="0" applyNumberFormat="1" applyFont="1" applyFill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left" wrapText="1"/>
      <protection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6" fontId="2" fillId="2" borderId="8" xfId="18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wrapText="1"/>
      <protection/>
    </xf>
    <xf numFmtId="0" fontId="9" fillId="2" borderId="7" xfId="0" applyFont="1" applyFill="1" applyBorder="1" applyAlignment="1" applyProtection="1">
      <alignment horizontal="left" vertical="center" wrapText="1"/>
      <protection/>
    </xf>
    <xf numFmtId="0" fontId="11" fillId="0" borderId="7" xfId="0" applyFont="1" applyFill="1" applyBorder="1" applyAlignment="1" applyProtection="1">
      <alignment wrapText="1"/>
      <protection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7" xfId="0" applyFont="1" applyBorder="1" applyAlignment="1" applyProtection="1">
      <alignment wrapText="1"/>
      <protection/>
    </xf>
    <xf numFmtId="167" fontId="2" fillId="2" borderId="8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2" fillId="0" borderId="7" xfId="0" applyFont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horizontal="left" vertical="center" wrapText="1"/>
      <protection/>
    </xf>
    <xf numFmtId="164" fontId="9" fillId="2" borderId="8" xfId="0" applyNumberFormat="1" applyFont="1" applyFill="1" applyBorder="1" applyAlignment="1" applyProtection="1">
      <alignment horizontal="right"/>
      <protection/>
    </xf>
    <xf numFmtId="0" fontId="8" fillId="2" borderId="7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164" fontId="2" fillId="2" borderId="11" xfId="0" applyNumberFormat="1" applyFont="1" applyFill="1" applyBorder="1" applyAlignment="1" applyProtection="1">
      <alignment horizontal="right"/>
      <protection/>
    </xf>
    <xf numFmtId="164" fontId="2" fillId="2" borderId="12" xfId="0" applyNumberFormat="1" applyFont="1" applyFill="1" applyBorder="1" applyAlignment="1" applyProtection="1">
      <alignment horizontal="right"/>
      <protection/>
    </xf>
    <xf numFmtId="0" fontId="12" fillId="2" borderId="13" xfId="0" applyFont="1" applyFill="1" applyBorder="1" applyAlignment="1" applyProtection="1">
      <alignment horizontal="left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164" fontId="9" fillId="2" borderId="14" xfId="0" applyNumberFormat="1" applyFont="1" applyFill="1" applyBorder="1" applyAlignment="1" applyProtection="1">
      <alignment horizontal="right"/>
      <protection/>
    </xf>
    <xf numFmtId="164" fontId="9" fillId="2" borderId="15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8" fillId="2" borderId="16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164" fontId="2" fillId="2" borderId="11" xfId="0" applyNumberFormat="1" applyFont="1" applyFill="1" applyBorder="1" applyAlignment="1" applyProtection="1">
      <alignment horizontal="right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164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11" fillId="2" borderId="8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/>
    </xf>
    <xf numFmtId="0" fontId="14" fillId="2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8" fillId="0" borderId="8" xfId="0" applyFont="1" applyFill="1" applyBorder="1" applyAlignment="1" applyProtection="1">
      <alignment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10" fillId="0" borderId="8" xfId="0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 horizontal="center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7" fontId="2" fillId="2" borderId="8" xfId="0" applyNumberFormat="1" applyFont="1" applyFill="1" applyBorder="1" applyAlignment="1" applyProtection="1">
      <alignment horizontal="right"/>
      <protection/>
    </xf>
    <xf numFmtId="167" fontId="8" fillId="2" borderId="8" xfId="0" applyNumberFormat="1" applyFont="1" applyFill="1" applyBorder="1" applyAlignment="1" applyProtection="1">
      <alignment horizontal="right"/>
      <protection locked="0"/>
    </xf>
    <xf numFmtId="0" fontId="16" fillId="0" borderId="7" xfId="0" applyFont="1" applyFill="1" applyBorder="1" applyAlignment="1" applyProtection="1">
      <alignment vertical="top" wrapText="1"/>
      <protection/>
    </xf>
    <xf numFmtId="167" fontId="8" fillId="2" borderId="8" xfId="0" applyNumberFormat="1" applyFont="1" applyFill="1" applyBorder="1" applyAlignment="1" applyProtection="1">
      <alignment horizontal="right"/>
      <protection/>
    </xf>
    <xf numFmtId="0" fontId="10" fillId="0" borderId="7" xfId="0" applyFont="1" applyBorder="1" applyAlignment="1" applyProtection="1">
      <alignment horizontal="center" wrapText="1"/>
      <protection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168" fontId="2" fillId="2" borderId="8" xfId="0" applyNumberFormat="1" applyFont="1" applyFill="1" applyBorder="1" applyAlignment="1" applyProtection="1">
      <alignment horizontal="right"/>
      <protection locked="0"/>
    </xf>
    <xf numFmtId="168" fontId="2" fillId="2" borderId="8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/>
    </xf>
    <xf numFmtId="0" fontId="8" fillId="2" borderId="19" xfId="0" applyFont="1" applyFill="1" applyBorder="1" applyAlignment="1" applyProtection="1">
      <alignment horizontal="center" vertical="center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wrapText="1"/>
      <protection/>
    </xf>
    <xf numFmtId="0" fontId="8" fillId="2" borderId="13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9">
      <selection activeCell="I56" sqref="I56"/>
    </sheetView>
  </sheetViews>
  <sheetFormatPr defaultColWidth="9.00390625" defaultRowHeight="12.75"/>
  <cols>
    <col min="1" max="1" width="54.375" style="1" customWidth="1"/>
    <col min="2" max="2" width="16.125" style="1" customWidth="1"/>
    <col min="3" max="8" width="11.75390625" style="1" customWidth="1"/>
    <col min="9" max="9" width="44.875" style="1" customWidth="1"/>
    <col min="10" max="16384" width="9.125" style="1" customWidth="1"/>
  </cols>
  <sheetData>
    <row r="1" spans="5:8" ht="12.75">
      <c r="E1" s="87" t="s">
        <v>0</v>
      </c>
      <c r="F1" s="87"/>
      <c r="G1" s="87"/>
      <c r="H1" s="87"/>
    </row>
    <row r="2" spans="5:8" ht="12.75" customHeight="1">
      <c r="E2" s="88" t="s">
        <v>1</v>
      </c>
      <c r="F2" s="88"/>
      <c r="G2" s="88"/>
      <c r="H2" s="88"/>
    </row>
    <row r="3" spans="5:8" ht="12.75" customHeight="1">
      <c r="E3" s="88" t="s">
        <v>2</v>
      </c>
      <c r="F3" s="88"/>
      <c r="G3" s="88"/>
      <c r="H3" s="88"/>
    </row>
    <row r="4" spans="5:8" ht="12.75">
      <c r="E4" s="2"/>
      <c r="F4" s="3"/>
      <c r="G4" s="89" t="s">
        <v>3</v>
      </c>
      <c r="H4" s="89"/>
    </row>
    <row r="5" spans="1:8" s="4" customFormat="1" ht="30.75" customHeight="1">
      <c r="A5" s="90" t="s">
        <v>4</v>
      </c>
      <c r="B5" s="90"/>
      <c r="C5" s="90"/>
      <c r="D5" s="90"/>
      <c r="E5" s="90"/>
      <c r="F5" s="90"/>
      <c r="G5" s="90"/>
      <c r="H5" s="90"/>
    </row>
    <row r="6" spans="1:8" s="5" customFormat="1" ht="15.75">
      <c r="A6" s="91" t="s">
        <v>5</v>
      </c>
      <c r="B6" s="91"/>
      <c r="C6" s="91"/>
      <c r="D6" s="91"/>
      <c r="E6" s="91"/>
      <c r="F6" s="91"/>
      <c r="G6" s="91"/>
      <c r="H6" s="91"/>
    </row>
    <row r="7" spans="1:6" ht="12.75">
      <c r="A7" s="92" t="s">
        <v>6</v>
      </c>
      <c r="B7" s="92"/>
      <c r="C7" s="92"/>
      <c r="D7" s="92"/>
      <c r="E7" s="92"/>
      <c r="F7" s="92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9" ht="12.75" customHeight="1">
      <c r="A9" s="93" t="s">
        <v>7</v>
      </c>
      <c r="B9" s="94" t="s">
        <v>8</v>
      </c>
      <c r="C9" s="95" t="s">
        <v>9</v>
      </c>
      <c r="D9" s="95"/>
      <c r="E9" s="7" t="s">
        <v>10</v>
      </c>
      <c r="F9" s="96" t="s">
        <v>11</v>
      </c>
      <c r="G9" s="96"/>
      <c r="H9" s="96"/>
      <c r="I9" s="97" t="s">
        <v>12</v>
      </c>
    </row>
    <row r="10" spans="1:9" ht="13.5" customHeight="1">
      <c r="A10" s="93"/>
      <c r="B10" s="94"/>
      <c r="C10" s="8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10" t="s">
        <v>18</v>
      </c>
      <c r="I10" s="97"/>
    </row>
    <row r="11" spans="1:9" ht="12.75">
      <c r="A11" s="11" t="s">
        <v>19</v>
      </c>
      <c r="B11" s="12"/>
      <c r="C11" s="13"/>
      <c r="D11" s="13"/>
      <c r="E11" s="13"/>
      <c r="F11" s="13"/>
      <c r="G11" s="13"/>
      <c r="H11" s="14"/>
      <c r="I11" s="97"/>
    </row>
    <row r="12" spans="1:8" ht="27">
      <c r="A12" s="15" t="s">
        <v>20</v>
      </c>
      <c r="B12" s="16" t="s">
        <v>21</v>
      </c>
      <c r="C12" s="17">
        <v>500366</v>
      </c>
      <c r="D12" s="17">
        <v>540254</v>
      </c>
      <c r="E12" s="17">
        <f>E14+E16+E18+E20+E22+E24+E26+E28+E30+E36</f>
        <v>332875</v>
      </c>
      <c r="F12" s="17">
        <f>F14+F16+F18+F20+F22+F24+F26+F28+F30+F36</f>
        <v>357140</v>
      </c>
      <c r="G12" s="17">
        <f>G14+G16+G18+G20+G22+G24+G26+G28+G30+G36</f>
        <v>391510</v>
      </c>
      <c r="H12" s="18">
        <f>H14+H16+H18+H20+H22+H24+H26+H28+H30+H36</f>
        <v>444419</v>
      </c>
    </row>
    <row r="13" spans="1:8" ht="12.75">
      <c r="A13" s="19"/>
      <c r="B13" s="16" t="s">
        <v>22</v>
      </c>
      <c r="C13" s="20">
        <v>104.4</v>
      </c>
      <c r="D13" s="20">
        <f>D12/C12*100</f>
        <v>107.97176466826284</v>
      </c>
      <c r="E13" s="20">
        <f>E12/D12*100</f>
        <v>61.61453686599266</v>
      </c>
      <c r="F13" s="20">
        <f>F12/E12*100</f>
        <v>107.28952309425459</v>
      </c>
      <c r="G13" s="20">
        <f>G12/F12*100</f>
        <v>109.62367698941591</v>
      </c>
      <c r="H13" s="21">
        <f>H12/G12*100</f>
        <v>113.51408648565808</v>
      </c>
    </row>
    <row r="14" spans="1:9" ht="38.25">
      <c r="A14" s="22" t="s">
        <v>23</v>
      </c>
      <c r="B14" s="16" t="s">
        <v>24</v>
      </c>
      <c r="C14" s="23">
        <v>237974</v>
      </c>
      <c r="D14" s="23">
        <v>167938</v>
      </c>
      <c r="E14" s="24">
        <v>199020</v>
      </c>
      <c r="F14" s="24">
        <v>205500</v>
      </c>
      <c r="G14" s="24">
        <v>219000</v>
      </c>
      <c r="H14" s="24">
        <v>241100</v>
      </c>
      <c r="I14" s="25" t="s">
        <v>25</v>
      </c>
    </row>
    <row r="15" spans="1:8" ht="12.75">
      <c r="A15" s="26"/>
      <c r="B15" s="16" t="s">
        <v>22</v>
      </c>
      <c r="C15" s="20">
        <v>77.9</v>
      </c>
      <c r="D15" s="20">
        <f>D14/C14*100</f>
        <v>70.5698941901216</v>
      </c>
      <c r="E15" s="20">
        <f>E14/D14*100</f>
        <v>118.50802081720634</v>
      </c>
      <c r="F15" s="20">
        <f>F14/E14*100</f>
        <v>103.25595417545976</v>
      </c>
      <c r="G15" s="20">
        <f>G14/F14*100</f>
        <v>106.56934306569343</v>
      </c>
      <c r="H15" s="21">
        <f>H14/G14*100</f>
        <v>110.09132420091323</v>
      </c>
    </row>
    <row r="16" spans="1:8" ht="12.75">
      <c r="A16" s="27" t="s">
        <v>26</v>
      </c>
      <c r="B16" s="16" t="s">
        <v>21</v>
      </c>
      <c r="C16" s="23"/>
      <c r="D16" s="23"/>
      <c r="E16" s="23"/>
      <c r="F16" s="23"/>
      <c r="G16" s="23"/>
      <c r="H16" s="28"/>
    </row>
    <row r="17" spans="1:8" ht="12.75">
      <c r="A17" s="27"/>
      <c r="B17" s="16" t="s">
        <v>22</v>
      </c>
      <c r="C17" s="20"/>
      <c r="D17" s="20" t="e">
        <f>D16/C16*100</f>
        <v>#DIV/0!</v>
      </c>
      <c r="E17" s="20" t="e">
        <f>E16/D16*100</f>
        <v>#DIV/0!</v>
      </c>
      <c r="F17" s="20" t="e">
        <f>F16/E16*100</f>
        <v>#DIV/0!</v>
      </c>
      <c r="G17" s="20" t="e">
        <f>G16/F16*100</f>
        <v>#DIV/0!</v>
      </c>
      <c r="H17" s="21" t="e">
        <f>H16/G16*100</f>
        <v>#DIV/0!</v>
      </c>
    </row>
    <row r="18" spans="1:8" ht="12.75">
      <c r="A18" s="27" t="s">
        <v>27</v>
      </c>
      <c r="B18" s="16" t="s">
        <v>21</v>
      </c>
      <c r="C18" s="23"/>
      <c r="D18" s="23"/>
      <c r="E18" s="23"/>
      <c r="F18" s="23"/>
      <c r="G18" s="23"/>
      <c r="H18" s="28"/>
    </row>
    <row r="19" spans="1:8" ht="12.75">
      <c r="A19" s="27"/>
      <c r="B19" s="16" t="s">
        <v>22</v>
      </c>
      <c r="C19" s="20"/>
      <c r="D19" s="20" t="e">
        <f>D18/C18*100</f>
        <v>#DIV/0!</v>
      </c>
      <c r="E19" s="20" t="e">
        <f>E18/D18*100</f>
        <v>#DIV/0!</v>
      </c>
      <c r="F19" s="20" t="e">
        <f>F18/E18*100</f>
        <v>#DIV/0!</v>
      </c>
      <c r="G19" s="20" t="e">
        <f>G18/F18*100</f>
        <v>#DIV/0!</v>
      </c>
      <c r="H19" s="21" t="e">
        <f>H18/G18*100</f>
        <v>#DIV/0!</v>
      </c>
    </row>
    <row r="20" spans="1:9" ht="51">
      <c r="A20" s="29" t="s">
        <v>28</v>
      </c>
      <c r="B20" s="16" t="s">
        <v>21</v>
      </c>
      <c r="C20" s="23">
        <v>174311</v>
      </c>
      <c r="D20" s="23">
        <v>285797</v>
      </c>
      <c r="E20" s="23">
        <v>71110</v>
      </c>
      <c r="F20" s="23">
        <v>84700</v>
      </c>
      <c r="G20" s="23">
        <v>100500</v>
      </c>
      <c r="H20" s="23">
        <v>123000</v>
      </c>
      <c r="I20" s="30" t="s">
        <v>29</v>
      </c>
    </row>
    <row r="21" spans="1:8" ht="12.75">
      <c r="A21" s="29"/>
      <c r="B21" s="16" t="s">
        <v>22</v>
      </c>
      <c r="C21" s="20">
        <v>141</v>
      </c>
      <c r="D21" s="20">
        <f>D20/C20*100</f>
        <v>163.95809788252032</v>
      </c>
      <c r="E21" s="20">
        <f>E20/D20*100</f>
        <v>24.88129686455771</v>
      </c>
      <c r="F21" s="20">
        <f>F20/E20*100</f>
        <v>119.11123611306427</v>
      </c>
      <c r="G21" s="20">
        <f>G20/F20*100</f>
        <v>118.65407319952774</v>
      </c>
      <c r="H21" s="21">
        <f>H20/G20*100</f>
        <v>122.38805970149254</v>
      </c>
    </row>
    <row r="22" spans="1:9" ht="51">
      <c r="A22" s="31" t="s">
        <v>30</v>
      </c>
      <c r="B22" s="16" t="s">
        <v>21</v>
      </c>
      <c r="C22" s="23">
        <v>4755</v>
      </c>
      <c r="D22" s="23">
        <v>9780</v>
      </c>
      <c r="E22" s="32">
        <v>3050</v>
      </c>
      <c r="F22" s="32">
        <v>3200</v>
      </c>
      <c r="G22" s="32">
        <v>3670</v>
      </c>
      <c r="H22" s="32">
        <v>4200</v>
      </c>
      <c r="I22" s="30" t="s">
        <v>31</v>
      </c>
    </row>
    <row r="23" spans="1:8" ht="12.75">
      <c r="A23" s="31"/>
      <c r="B23" s="16" t="s">
        <v>22</v>
      </c>
      <c r="C23" s="20">
        <v>106.9</v>
      </c>
      <c r="D23" s="20">
        <f>D22/C22*100</f>
        <v>205.67823343848582</v>
      </c>
      <c r="E23" s="20">
        <f>E22/D22*100</f>
        <v>31.186094069529652</v>
      </c>
      <c r="F23" s="20">
        <f>F22/E22*100</f>
        <v>104.91803278688525</v>
      </c>
      <c r="G23" s="20">
        <f>G22/F22*100</f>
        <v>114.68750000000001</v>
      </c>
      <c r="H23" s="21">
        <f>H22/G22*100</f>
        <v>114.44141689373298</v>
      </c>
    </row>
    <row r="24" spans="1:8" ht="12.75">
      <c r="A24" s="31" t="s">
        <v>32</v>
      </c>
      <c r="B24" s="16" t="s">
        <v>21</v>
      </c>
      <c r="C24" s="23">
        <v>41643</v>
      </c>
      <c r="D24" s="23">
        <v>59722</v>
      </c>
      <c r="E24" s="23">
        <v>45000</v>
      </c>
      <c r="F24" s="23">
        <v>47000</v>
      </c>
      <c r="G24" s="23">
        <v>50000</v>
      </c>
      <c r="H24" s="23">
        <v>55000</v>
      </c>
    </row>
    <row r="25" spans="1:8" ht="12.75">
      <c r="A25" s="31"/>
      <c r="B25" s="16" t="s">
        <v>22</v>
      </c>
      <c r="C25" s="20">
        <v>587.5</v>
      </c>
      <c r="D25" s="20">
        <f>D24/C24*100</f>
        <v>143.414259299282</v>
      </c>
      <c r="E25" s="20">
        <f>E24/D24*100</f>
        <v>75.34911757811193</v>
      </c>
      <c r="F25" s="20">
        <f>F24/E24*100</f>
        <v>104.44444444444446</v>
      </c>
      <c r="G25" s="20">
        <f>G24/F24*100</f>
        <v>106.38297872340425</v>
      </c>
      <c r="H25" s="21">
        <f>H24/G24*100</f>
        <v>110.00000000000001</v>
      </c>
    </row>
    <row r="26" spans="1:8" ht="38.25">
      <c r="A26" s="31" t="s">
        <v>33</v>
      </c>
      <c r="B26" s="16" t="s">
        <v>21</v>
      </c>
      <c r="C26" s="23">
        <v>26555</v>
      </c>
      <c r="D26" s="23">
        <v>10944</v>
      </c>
      <c r="E26" s="23">
        <v>12200</v>
      </c>
      <c r="F26" s="23">
        <v>14000</v>
      </c>
      <c r="G26" s="23">
        <v>15000</v>
      </c>
      <c r="H26" s="23">
        <v>16800</v>
      </c>
    </row>
    <row r="27" spans="1:8" ht="12.75">
      <c r="A27" s="31"/>
      <c r="B27" s="16" t="s">
        <v>22</v>
      </c>
      <c r="C27" s="20">
        <v>136.3</v>
      </c>
      <c r="D27" s="20">
        <f>D26/C26*100</f>
        <v>41.21257766898889</v>
      </c>
      <c r="E27" s="20">
        <f>E26/D26*100</f>
        <v>111.4766081871345</v>
      </c>
      <c r="F27" s="20">
        <f>F26/E26*100</f>
        <v>114.75409836065573</v>
      </c>
      <c r="G27" s="20">
        <f>G26/F26*100</f>
        <v>107.14285714285714</v>
      </c>
      <c r="H27" s="21">
        <f>H26/G26*100</f>
        <v>112.00000000000001</v>
      </c>
    </row>
    <row r="28" spans="1:8" ht="12.75">
      <c r="A28" s="31" t="s">
        <v>34</v>
      </c>
      <c r="B28" s="16" t="s">
        <v>21</v>
      </c>
      <c r="C28" s="23"/>
      <c r="D28" s="23"/>
      <c r="E28" s="23"/>
      <c r="F28" s="23"/>
      <c r="G28" s="23"/>
      <c r="H28" s="28"/>
    </row>
    <row r="29" spans="1:8" ht="12.75">
      <c r="A29" s="31"/>
      <c r="B29" s="16" t="s">
        <v>22</v>
      </c>
      <c r="C29" s="20"/>
      <c r="D29" s="20" t="e">
        <f>D28/C28*100</f>
        <v>#DIV/0!</v>
      </c>
      <c r="E29" s="20" t="e">
        <f>E28/D28*100</f>
        <v>#DIV/0!</v>
      </c>
      <c r="F29" s="20" t="e">
        <f>F28/E28*100</f>
        <v>#DIV/0!</v>
      </c>
      <c r="G29" s="20" t="e">
        <f>G28/F28*100</f>
        <v>#DIV/0!</v>
      </c>
      <c r="H29" s="21" t="e">
        <f>H28/G28*100</f>
        <v>#DIV/0!</v>
      </c>
    </row>
    <row r="30" spans="1:9" ht="12.75">
      <c r="A30" s="31" t="s">
        <v>35</v>
      </c>
      <c r="B30" s="16"/>
      <c r="C30" s="20">
        <f>C32+C34</f>
        <v>12975</v>
      </c>
      <c r="D30" s="20">
        <f>D32+D34</f>
        <v>1195</v>
      </c>
      <c r="E30" s="20">
        <v>1195</v>
      </c>
      <c r="F30" s="20">
        <v>1240</v>
      </c>
      <c r="G30" s="20">
        <v>1540</v>
      </c>
      <c r="H30" s="21">
        <v>2219</v>
      </c>
      <c r="I30" s="33"/>
    </row>
    <row r="31" spans="1:8" ht="12.75">
      <c r="A31" s="31"/>
      <c r="B31" s="16" t="s">
        <v>22</v>
      </c>
      <c r="C31" s="20">
        <v>79.4</v>
      </c>
      <c r="D31" s="20">
        <f>D30/C30*100</f>
        <v>9.210019267822736</v>
      </c>
      <c r="E31" s="20">
        <f>E30/D30*100</f>
        <v>100</v>
      </c>
      <c r="F31" s="20">
        <f>F30/E30*100</f>
        <v>103.76569037656904</v>
      </c>
      <c r="G31" s="20">
        <f>G30/F30*100</f>
        <v>124.19354838709677</v>
      </c>
      <c r="H31" s="21">
        <f>H30/G30*100</f>
        <v>144.0909090909091</v>
      </c>
    </row>
    <row r="32" spans="1:8" ht="12.75">
      <c r="A32" s="34" t="s">
        <v>36</v>
      </c>
      <c r="B32" s="16" t="s">
        <v>21</v>
      </c>
      <c r="C32" s="23">
        <v>12975</v>
      </c>
      <c r="D32" s="23">
        <v>1195</v>
      </c>
      <c r="E32" s="20">
        <v>5300</v>
      </c>
      <c r="F32" s="20">
        <v>5500</v>
      </c>
      <c r="G32" s="20">
        <v>6800</v>
      </c>
      <c r="H32" s="20">
        <v>9800</v>
      </c>
    </row>
    <row r="33" spans="1:8" ht="12.75">
      <c r="A33" s="34"/>
      <c r="B33" s="16" t="s">
        <v>22</v>
      </c>
      <c r="C33" s="20">
        <v>79.4</v>
      </c>
      <c r="D33" s="20">
        <f>D32/C32*100</f>
        <v>9.210019267822736</v>
      </c>
      <c r="E33" s="20">
        <f>E32/D32*100</f>
        <v>443.5146443514644</v>
      </c>
      <c r="F33" s="20">
        <f>F32/E32*100</f>
        <v>103.77358490566037</v>
      </c>
      <c r="G33" s="20">
        <f>G32/F32*100</f>
        <v>123.63636363636363</v>
      </c>
      <c r="H33" s="21">
        <f>H32/G32*100</f>
        <v>144.11764705882354</v>
      </c>
    </row>
    <row r="34" spans="1:8" ht="12.75">
      <c r="A34" s="34" t="s">
        <v>37</v>
      </c>
      <c r="B34" s="16" t="s">
        <v>21</v>
      </c>
      <c r="C34" s="23"/>
      <c r="D34" s="23"/>
      <c r="E34" s="23"/>
      <c r="F34" s="23"/>
      <c r="G34" s="23"/>
      <c r="H34" s="28"/>
    </row>
    <row r="35" spans="1:8" ht="12.75">
      <c r="A35" s="34"/>
      <c r="B35" s="16" t="s">
        <v>22</v>
      </c>
      <c r="C35" s="20"/>
      <c r="D35" s="20" t="e">
        <f>D34/C34*100</f>
        <v>#DIV/0!</v>
      </c>
      <c r="E35" s="20" t="e">
        <f>E34/D34*100</f>
        <v>#DIV/0!</v>
      </c>
      <c r="F35" s="20" t="e">
        <f>F34/E34*100</f>
        <v>#DIV/0!</v>
      </c>
      <c r="G35" s="20" t="e">
        <f>G34/F34*100</f>
        <v>#DIV/0!</v>
      </c>
      <c r="H35" s="21" t="e">
        <f>H34/G34*100</f>
        <v>#DIV/0!</v>
      </c>
    </row>
    <row r="36" spans="1:8" ht="12.75">
      <c r="A36" s="31" t="s">
        <v>38</v>
      </c>
      <c r="B36" s="16" t="s">
        <v>21</v>
      </c>
      <c r="C36" s="23">
        <v>2153</v>
      </c>
      <c r="D36" s="23">
        <v>1140</v>
      </c>
      <c r="E36" s="20">
        <v>1300</v>
      </c>
      <c r="F36" s="20">
        <v>1500</v>
      </c>
      <c r="G36" s="20">
        <v>1800</v>
      </c>
      <c r="H36" s="20">
        <v>2100</v>
      </c>
    </row>
    <row r="37" spans="1:8" ht="12.75">
      <c r="A37" s="31"/>
      <c r="B37" s="16" t="s">
        <v>22</v>
      </c>
      <c r="C37" s="20">
        <v>137</v>
      </c>
      <c r="D37" s="20">
        <f>D36/C36*100</f>
        <v>52.94937296795169</v>
      </c>
      <c r="E37" s="20">
        <f>E36/D36*100</f>
        <v>114.03508771929825</v>
      </c>
      <c r="F37" s="20">
        <f>F36/E36*100</f>
        <v>115.38461538461537</v>
      </c>
      <c r="G37" s="20">
        <f>G36/F36*100</f>
        <v>120</v>
      </c>
      <c r="H37" s="21">
        <f>H36/G36*100</f>
        <v>116.66666666666667</v>
      </c>
    </row>
    <row r="38" spans="1:8" ht="13.5">
      <c r="A38" s="15" t="s">
        <v>39</v>
      </c>
      <c r="B38" s="16" t="s">
        <v>21</v>
      </c>
      <c r="C38" s="17">
        <v>65329</v>
      </c>
      <c r="D38" s="17">
        <v>12751</v>
      </c>
      <c r="E38" s="17">
        <f>E40+E42+E44+E46+E48+E50+E52+E54+E56+E62</f>
        <v>0</v>
      </c>
      <c r="F38" s="17">
        <f>F40+F42+F44+F46+F48+F50+F52+F54+F56+F62</f>
        <v>0</v>
      </c>
      <c r="G38" s="17">
        <f>G40+G42+G44+G46+G48+G50+G52+G54+G56+G62</f>
        <v>0</v>
      </c>
      <c r="H38" s="18">
        <f>H40+H42+H44+H46+H48+H50+H52+H54+H56+H62</f>
        <v>0</v>
      </c>
    </row>
    <row r="39" spans="1:8" ht="12.75">
      <c r="A39" s="35" t="s">
        <v>40</v>
      </c>
      <c r="B39" s="16" t="s">
        <v>22</v>
      </c>
      <c r="C39" s="20">
        <v>108.5</v>
      </c>
      <c r="D39" s="20">
        <f>D38/C38*100</f>
        <v>19.51813130462735</v>
      </c>
      <c r="E39" s="20">
        <f>E38/D38*100</f>
        <v>0</v>
      </c>
      <c r="F39" s="20" t="e">
        <f>F38/E38*100</f>
        <v>#DIV/0!</v>
      </c>
      <c r="G39" s="20" t="e">
        <f>G38/F38*100</f>
        <v>#DIV/0!</v>
      </c>
      <c r="H39" s="21" t="e">
        <f>H38/G38*100</f>
        <v>#DIV/0!</v>
      </c>
    </row>
    <row r="40" spans="1:8" ht="12.75">
      <c r="A40" s="22" t="s">
        <v>23</v>
      </c>
      <c r="B40" s="16" t="s">
        <v>21</v>
      </c>
      <c r="C40" s="23">
        <v>34979</v>
      </c>
      <c r="D40" s="23">
        <v>7827</v>
      </c>
      <c r="E40" s="23">
        <v>0</v>
      </c>
      <c r="F40" s="23">
        <v>0</v>
      </c>
      <c r="G40" s="23">
        <v>0</v>
      </c>
      <c r="H40" s="28">
        <v>0</v>
      </c>
    </row>
    <row r="41" spans="1:8" ht="12.75">
      <c r="A41" s="35"/>
      <c r="B41" s="16" t="s">
        <v>22</v>
      </c>
      <c r="C41" s="20">
        <v>88.5</v>
      </c>
      <c r="D41" s="20">
        <f>D40/C40*100</f>
        <v>22.376282912604704</v>
      </c>
      <c r="E41" s="20">
        <f>E40/D40*100</f>
        <v>0</v>
      </c>
      <c r="F41" s="20" t="e">
        <f>F40/E40*100</f>
        <v>#DIV/0!</v>
      </c>
      <c r="G41" s="20" t="e">
        <f>G40/F40*100</f>
        <v>#DIV/0!</v>
      </c>
      <c r="H41" s="21" t="e">
        <f>H40/G40*100</f>
        <v>#DIV/0!</v>
      </c>
    </row>
    <row r="42" spans="1:8" ht="12.75">
      <c r="A42" s="27" t="s">
        <v>26</v>
      </c>
      <c r="B42" s="16" t="s">
        <v>21</v>
      </c>
      <c r="C42" s="23"/>
      <c r="D42" s="23"/>
      <c r="E42" s="23"/>
      <c r="F42" s="23"/>
      <c r="G42" s="23"/>
      <c r="H42" s="28"/>
    </row>
    <row r="43" spans="1:8" ht="12.75">
      <c r="A43" s="27"/>
      <c r="B43" s="16" t="s">
        <v>22</v>
      </c>
      <c r="C43" s="20"/>
      <c r="D43" s="20" t="e">
        <f>D42/C42*100</f>
        <v>#DIV/0!</v>
      </c>
      <c r="E43" s="20" t="e">
        <f>E42/D42*100</f>
        <v>#DIV/0!</v>
      </c>
      <c r="F43" s="20" t="e">
        <f>F42/E42*100</f>
        <v>#DIV/0!</v>
      </c>
      <c r="G43" s="20" t="e">
        <f>G42/F42*100</f>
        <v>#DIV/0!</v>
      </c>
      <c r="H43" s="21" t="e">
        <f>H42/G42*100</f>
        <v>#DIV/0!</v>
      </c>
    </row>
    <row r="44" spans="1:8" ht="12.75">
      <c r="A44" s="27" t="s">
        <v>27</v>
      </c>
      <c r="B44" s="16"/>
      <c r="C44" s="23"/>
      <c r="D44" s="23"/>
      <c r="E44" s="23"/>
      <c r="F44" s="23"/>
      <c r="G44" s="23"/>
      <c r="H44" s="28"/>
    </row>
    <row r="45" spans="1:8" ht="12.75">
      <c r="A45" s="27"/>
      <c r="B45" s="16" t="s">
        <v>22</v>
      </c>
      <c r="C45" s="20"/>
      <c r="D45" s="20" t="e">
        <f>D44/C44*100</f>
        <v>#DIV/0!</v>
      </c>
      <c r="E45" s="20" t="e">
        <f>E44/D44*100</f>
        <v>#DIV/0!</v>
      </c>
      <c r="F45" s="20" t="e">
        <f>F44/E44*100</f>
        <v>#DIV/0!</v>
      </c>
      <c r="G45" s="20" t="e">
        <f>G44/F44*100</f>
        <v>#DIV/0!</v>
      </c>
      <c r="H45" s="21" t="e">
        <f>H44/G44*100</f>
        <v>#DIV/0!</v>
      </c>
    </row>
    <row r="46" spans="1:9" ht="63.75">
      <c r="A46" s="29" t="s">
        <v>28</v>
      </c>
      <c r="B46" s="16" t="s">
        <v>21</v>
      </c>
      <c r="C46" s="23">
        <v>28340</v>
      </c>
      <c r="D46" s="23">
        <v>0</v>
      </c>
      <c r="E46" s="23">
        <v>0</v>
      </c>
      <c r="F46" s="23">
        <v>0</v>
      </c>
      <c r="G46" s="23">
        <v>0</v>
      </c>
      <c r="H46" s="28">
        <v>0</v>
      </c>
      <c r="I46" s="30" t="s">
        <v>41</v>
      </c>
    </row>
    <row r="47" spans="1:8" ht="12.75">
      <c r="A47" s="29"/>
      <c r="B47" s="16" t="s">
        <v>22</v>
      </c>
      <c r="C47" s="20">
        <v>137.8</v>
      </c>
      <c r="D47" s="20">
        <f>D46/C46*100</f>
        <v>0</v>
      </c>
      <c r="E47" s="20">
        <v>0</v>
      </c>
      <c r="F47" s="20">
        <v>0</v>
      </c>
      <c r="G47" s="20">
        <v>0</v>
      </c>
      <c r="H47" s="21">
        <v>0</v>
      </c>
    </row>
    <row r="48" spans="1:8" ht="25.5">
      <c r="A48" s="31" t="s">
        <v>30</v>
      </c>
      <c r="B48" s="16" t="s">
        <v>21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8">
        <v>0</v>
      </c>
    </row>
    <row r="49" spans="1:8" ht="12.75">
      <c r="A49" s="31"/>
      <c r="B49" s="16" t="s">
        <v>22</v>
      </c>
      <c r="C49" s="20"/>
      <c r="D49" s="20"/>
      <c r="E49" s="36"/>
      <c r="F49" s="20"/>
      <c r="G49" s="20"/>
      <c r="H49" s="21"/>
    </row>
    <row r="50" spans="1:8" ht="12.75">
      <c r="A50" s="31" t="s">
        <v>32</v>
      </c>
      <c r="B50" s="16" t="s">
        <v>21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8">
        <v>0</v>
      </c>
    </row>
    <row r="51" spans="1:8" ht="12.75">
      <c r="A51" s="31"/>
      <c r="B51" s="16" t="s">
        <v>22</v>
      </c>
      <c r="C51" s="20"/>
      <c r="D51" s="20" t="e">
        <f>D50/C50*100</f>
        <v>#DIV/0!</v>
      </c>
      <c r="E51" s="20" t="e">
        <f>E50/D50*100</f>
        <v>#DIV/0!</v>
      </c>
      <c r="F51" s="20" t="e">
        <f>F50/E50*100</f>
        <v>#DIV/0!</v>
      </c>
      <c r="G51" s="20" t="e">
        <f>G50/F50*100</f>
        <v>#DIV/0!</v>
      </c>
      <c r="H51" s="21" t="e">
        <f>H50/G50*100</f>
        <v>#DIV/0!</v>
      </c>
    </row>
    <row r="52" spans="1:8" ht="38.25">
      <c r="A52" s="31" t="s">
        <v>33</v>
      </c>
      <c r="B52" s="16" t="s">
        <v>21</v>
      </c>
      <c r="C52" s="23">
        <v>420</v>
      </c>
      <c r="D52" s="23">
        <v>105</v>
      </c>
      <c r="E52" s="23">
        <v>0</v>
      </c>
      <c r="F52" s="23">
        <v>0</v>
      </c>
      <c r="G52" s="23">
        <v>0</v>
      </c>
      <c r="H52" s="28">
        <v>0</v>
      </c>
    </row>
    <row r="53" spans="1:8" ht="12.75">
      <c r="A53" s="31"/>
      <c r="B53" s="16" t="s">
        <v>22</v>
      </c>
      <c r="C53" s="20">
        <v>313.4</v>
      </c>
      <c r="D53" s="20">
        <f>D52/C52*100</f>
        <v>25</v>
      </c>
      <c r="E53" s="20">
        <f>E52/D52*100</f>
        <v>0</v>
      </c>
      <c r="F53" s="20" t="e">
        <f>F52/E52*100</f>
        <v>#DIV/0!</v>
      </c>
      <c r="G53" s="20" t="e">
        <f>G52/F52*100</f>
        <v>#DIV/0!</v>
      </c>
      <c r="H53" s="21" t="e">
        <f>H52/G52*100</f>
        <v>#DIV/0!</v>
      </c>
    </row>
    <row r="54" spans="1:8" ht="12.75">
      <c r="A54" s="31" t="s">
        <v>34</v>
      </c>
      <c r="B54" s="16" t="s">
        <v>21</v>
      </c>
      <c r="C54" s="23"/>
      <c r="D54" s="23"/>
      <c r="E54" s="23"/>
      <c r="F54" s="23"/>
      <c r="G54" s="23"/>
      <c r="H54" s="28"/>
    </row>
    <row r="55" spans="1:8" ht="12.75">
      <c r="A55" s="31"/>
      <c r="B55" s="16" t="s">
        <v>22</v>
      </c>
      <c r="C55" s="20"/>
      <c r="D55" s="20" t="e">
        <f>D54/C54*100</f>
        <v>#DIV/0!</v>
      </c>
      <c r="E55" s="20" t="e">
        <f>E54/D54*100</f>
        <v>#DIV/0!</v>
      </c>
      <c r="F55" s="20" t="e">
        <f>F54/E54*100</f>
        <v>#DIV/0!</v>
      </c>
      <c r="G55" s="20" t="e">
        <f>G54/F54*100</f>
        <v>#DIV/0!</v>
      </c>
      <c r="H55" s="21" t="e">
        <f>H54/G54*100</f>
        <v>#DIV/0!</v>
      </c>
    </row>
    <row r="56" spans="1:9" ht="12.75">
      <c r="A56" s="31" t="s">
        <v>35</v>
      </c>
      <c r="B56" s="16"/>
      <c r="C56" s="20">
        <v>1359</v>
      </c>
      <c r="D56" s="20">
        <v>3911</v>
      </c>
      <c r="E56" s="20">
        <f>E58+E60</f>
        <v>0</v>
      </c>
      <c r="F56" s="20">
        <f>F58+F60</f>
        <v>0</v>
      </c>
      <c r="G56" s="20">
        <f>G58+G60</f>
        <v>0</v>
      </c>
      <c r="H56" s="21">
        <f>H58+H60</f>
        <v>0</v>
      </c>
      <c r="I56" s="1" t="s">
        <v>42</v>
      </c>
    </row>
    <row r="57" spans="1:8" ht="12.75">
      <c r="A57" s="31"/>
      <c r="B57" s="16" t="s">
        <v>22</v>
      </c>
      <c r="C57" s="20"/>
      <c r="D57" s="20">
        <f>D56/C56*100</f>
        <v>287.785136129507</v>
      </c>
      <c r="E57" s="20">
        <f>E56/D56*100</f>
        <v>0</v>
      </c>
      <c r="F57" s="20" t="e">
        <f>F56/E56*100</f>
        <v>#DIV/0!</v>
      </c>
      <c r="G57" s="20" t="e">
        <f>G56/F56*100</f>
        <v>#DIV/0!</v>
      </c>
      <c r="H57" s="21" t="e">
        <f>H56/G56*100</f>
        <v>#DIV/0!</v>
      </c>
    </row>
    <row r="58" spans="1:8" ht="12.75">
      <c r="A58" s="34" t="s">
        <v>36</v>
      </c>
      <c r="B58" s="16" t="s">
        <v>21</v>
      </c>
      <c r="C58" s="23">
        <v>1359</v>
      </c>
      <c r="D58" s="23">
        <v>3911</v>
      </c>
      <c r="E58" s="23"/>
      <c r="F58" s="23"/>
      <c r="G58" s="23"/>
      <c r="H58" s="28"/>
    </row>
    <row r="59" spans="1:8" ht="12.75">
      <c r="A59" s="34"/>
      <c r="B59" s="16" t="s">
        <v>22</v>
      </c>
      <c r="C59" s="20"/>
      <c r="D59" s="20">
        <f>D58/C58*100</f>
        <v>287.785136129507</v>
      </c>
      <c r="E59" s="20">
        <f>E58/D58*100</f>
        <v>0</v>
      </c>
      <c r="F59" s="20" t="e">
        <f>F58/E58*100</f>
        <v>#DIV/0!</v>
      </c>
      <c r="G59" s="20" t="e">
        <f>G58/F58*100</f>
        <v>#DIV/0!</v>
      </c>
      <c r="H59" s="21" t="e">
        <f>H58/G58*100</f>
        <v>#DIV/0!</v>
      </c>
    </row>
    <row r="60" spans="1:8" ht="12.75">
      <c r="A60" s="34" t="s">
        <v>37</v>
      </c>
      <c r="B60" s="16" t="s">
        <v>21</v>
      </c>
      <c r="C60" s="23"/>
      <c r="D60" s="23"/>
      <c r="E60" s="23"/>
      <c r="F60" s="23"/>
      <c r="G60" s="23"/>
      <c r="H60" s="28"/>
    </row>
    <row r="61" spans="1:8" ht="12.75">
      <c r="A61" s="34"/>
      <c r="B61" s="16" t="s">
        <v>22</v>
      </c>
      <c r="C61" s="20"/>
      <c r="D61" s="20" t="e">
        <f>D60/C60*100</f>
        <v>#DIV/0!</v>
      </c>
      <c r="E61" s="20" t="e">
        <f>E60/D60*100</f>
        <v>#DIV/0!</v>
      </c>
      <c r="F61" s="20" t="e">
        <f>F60/E60*100</f>
        <v>#DIV/0!</v>
      </c>
      <c r="G61" s="20" t="e">
        <f>G60/F60*100</f>
        <v>#DIV/0!</v>
      </c>
      <c r="H61" s="21" t="e">
        <f>H60/G60*100</f>
        <v>#DIV/0!</v>
      </c>
    </row>
    <row r="62" spans="1:8" ht="12.75">
      <c r="A62" s="31" t="s">
        <v>38</v>
      </c>
      <c r="B62" s="16" t="s">
        <v>21</v>
      </c>
      <c r="C62" s="23">
        <v>231</v>
      </c>
      <c r="D62" s="23">
        <v>908</v>
      </c>
      <c r="E62" s="23">
        <v>0</v>
      </c>
      <c r="F62" s="23">
        <v>0</v>
      </c>
      <c r="G62" s="23">
        <v>0</v>
      </c>
      <c r="H62" s="28">
        <v>0</v>
      </c>
    </row>
    <row r="63" spans="1:8" ht="12.75">
      <c r="A63" s="31"/>
      <c r="B63" s="16" t="s">
        <v>22</v>
      </c>
      <c r="C63" s="20"/>
      <c r="D63" s="20">
        <f>D62/C62*100</f>
        <v>393.0735930735931</v>
      </c>
      <c r="E63" s="20">
        <f>E62/D62*100</f>
        <v>0</v>
      </c>
      <c r="F63" s="20" t="e">
        <f>F62/E62*100</f>
        <v>#DIV/0!</v>
      </c>
      <c r="G63" s="20" t="e">
        <f>G62/F62*100</f>
        <v>#DIV/0!</v>
      </c>
      <c r="H63" s="21" t="e">
        <f>H62/G62*100</f>
        <v>#DIV/0!</v>
      </c>
    </row>
    <row r="64" spans="1:8" ht="40.5">
      <c r="A64" s="15" t="s">
        <v>43</v>
      </c>
      <c r="B64" s="16" t="s">
        <v>21</v>
      </c>
      <c r="C64" s="17">
        <v>435037</v>
      </c>
      <c r="D64" s="17">
        <f>(D12-D38)</f>
        <v>527503</v>
      </c>
      <c r="E64" s="17">
        <f>(E12-E38)</f>
        <v>332875</v>
      </c>
      <c r="F64" s="17">
        <f>(F12-F38)</f>
        <v>357140</v>
      </c>
      <c r="G64" s="17">
        <f>(G12-G38)</f>
        <v>391510</v>
      </c>
      <c r="H64" s="17">
        <f>(H12-H38)</f>
        <v>444419</v>
      </c>
    </row>
    <row r="65" spans="1:8" ht="12.75">
      <c r="A65" s="37"/>
      <c r="B65" s="16" t="s">
        <v>22</v>
      </c>
      <c r="C65" s="20">
        <v>103.9</v>
      </c>
      <c r="D65" s="20">
        <f>D64/C64*100</f>
        <v>121.25474384937374</v>
      </c>
      <c r="E65" s="20">
        <f>E64/D64*100</f>
        <v>63.1039065180672</v>
      </c>
      <c r="F65" s="20">
        <f>F64/E64*100</f>
        <v>107.28952309425459</v>
      </c>
      <c r="G65" s="20">
        <f>G64/F64*100</f>
        <v>109.62367698941591</v>
      </c>
      <c r="H65" s="21">
        <f>H64/G64*100</f>
        <v>113.51408648565808</v>
      </c>
    </row>
    <row r="66" spans="1:8" ht="12.75">
      <c r="A66" s="22" t="s">
        <v>23</v>
      </c>
      <c r="B66" s="16" t="s">
        <v>21</v>
      </c>
      <c r="C66" s="20">
        <f aca="true" t="shared" si="0" ref="C66:H66">C14-C40</f>
        <v>202995</v>
      </c>
      <c r="D66" s="20">
        <f t="shared" si="0"/>
        <v>160111</v>
      </c>
      <c r="E66" s="20">
        <f t="shared" si="0"/>
        <v>199020</v>
      </c>
      <c r="F66" s="20">
        <f t="shared" si="0"/>
        <v>205500</v>
      </c>
      <c r="G66" s="20">
        <f t="shared" si="0"/>
        <v>219000</v>
      </c>
      <c r="H66" s="21">
        <f t="shared" si="0"/>
        <v>241100</v>
      </c>
    </row>
    <row r="67" spans="1:8" ht="12.75">
      <c r="A67" s="35"/>
      <c r="B67" s="16" t="s">
        <v>22</v>
      </c>
      <c r="C67" s="20">
        <v>76.4</v>
      </c>
      <c r="D67" s="20">
        <f>D66/C66*100</f>
        <v>78.87435651124412</v>
      </c>
      <c r="E67" s="20">
        <f>E66/D66*100</f>
        <v>124.30126599671479</v>
      </c>
      <c r="F67" s="20">
        <f>F66/E66*100</f>
        <v>103.25595417545976</v>
      </c>
      <c r="G67" s="20">
        <f>G66/F66*100</f>
        <v>106.56934306569343</v>
      </c>
      <c r="H67" s="21">
        <f>H66/G66*100</f>
        <v>110.09132420091323</v>
      </c>
    </row>
    <row r="68" spans="1:8" ht="12.75">
      <c r="A68" s="27" t="s">
        <v>26</v>
      </c>
      <c r="B68" s="16" t="s">
        <v>21</v>
      </c>
      <c r="C68" s="20">
        <f aca="true" t="shared" si="1" ref="C68:H68">C16-C42</f>
        <v>0</v>
      </c>
      <c r="D68" s="20">
        <f t="shared" si="1"/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1">
        <f t="shared" si="1"/>
        <v>0</v>
      </c>
    </row>
    <row r="69" spans="1:8" ht="12.75">
      <c r="A69" s="27"/>
      <c r="B69" s="16" t="s">
        <v>22</v>
      </c>
      <c r="C69" s="20"/>
      <c r="D69" s="20"/>
      <c r="E69" s="20"/>
      <c r="F69" s="20"/>
      <c r="G69" s="20"/>
      <c r="H69" s="21"/>
    </row>
    <row r="70" spans="1:8" ht="12.75">
      <c r="A70" s="27" t="s">
        <v>27</v>
      </c>
      <c r="B70" s="16"/>
      <c r="C70" s="20">
        <f aca="true" t="shared" si="2" ref="C70:H70">C18-C44</f>
        <v>0</v>
      </c>
      <c r="D70" s="20">
        <f t="shared" si="2"/>
        <v>0</v>
      </c>
      <c r="E70" s="20">
        <f t="shared" si="2"/>
        <v>0</v>
      </c>
      <c r="F70" s="20">
        <f t="shared" si="2"/>
        <v>0</v>
      </c>
      <c r="G70" s="20">
        <f t="shared" si="2"/>
        <v>0</v>
      </c>
      <c r="H70" s="21">
        <f t="shared" si="2"/>
        <v>0</v>
      </c>
    </row>
    <row r="71" spans="1:8" ht="12.75">
      <c r="A71" s="27"/>
      <c r="B71" s="16" t="s">
        <v>22</v>
      </c>
      <c r="C71" s="20"/>
      <c r="D71" s="20"/>
      <c r="E71" s="20"/>
      <c r="F71" s="20"/>
      <c r="G71" s="20"/>
      <c r="H71" s="21"/>
    </row>
    <row r="72" spans="1:8" ht="12.75">
      <c r="A72" s="29" t="s">
        <v>28</v>
      </c>
      <c r="B72" s="16" t="s">
        <v>21</v>
      </c>
      <c r="C72" s="20">
        <f>C20-C46</f>
        <v>145971</v>
      </c>
      <c r="D72" s="20">
        <f>D20-D46</f>
        <v>285797</v>
      </c>
      <c r="E72" s="23">
        <v>71110</v>
      </c>
      <c r="F72" s="23">
        <v>84700</v>
      </c>
      <c r="G72" s="23">
        <v>100500</v>
      </c>
      <c r="H72" s="23">
        <v>123000</v>
      </c>
    </row>
    <row r="73" spans="1:8" ht="12.75">
      <c r="A73" s="29"/>
      <c r="B73" s="16" t="s">
        <v>22</v>
      </c>
      <c r="C73" s="20">
        <v>141.6</v>
      </c>
      <c r="D73" s="20">
        <f>D72/C72*100</f>
        <v>195.7902597091203</v>
      </c>
      <c r="E73" s="20">
        <f>E72/D72*100</f>
        <v>24.88129686455771</v>
      </c>
      <c r="F73" s="20">
        <f>F72/E72*100</f>
        <v>119.11123611306427</v>
      </c>
      <c r="G73" s="20">
        <f>G72/F72*100</f>
        <v>118.65407319952774</v>
      </c>
      <c r="H73" s="21">
        <f>H72/G72*100</f>
        <v>122.38805970149254</v>
      </c>
    </row>
    <row r="74" spans="1:8" ht="25.5">
      <c r="A74" s="31" t="s">
        <v>30</v>
      </c>
      <c r="B74" s="16" t="s">
        <v>21</v>
      </c>
      <c r="C74" s="20">
        <f>C22-C48</f>
        <v>4755</v>
      </c>
      <c r="D74" s="20">
        <f>D22-D48</f>
        <v>9780</v>
      </c>
      <c r="E74" s="32">
        <v>3050</v>
      </c>
      <c r="F74" s="32">
        <v>3200</v>
      </c>
      <c r="G74" s="32">
        <v>3670</v>
      </c>
      <c r="H74" s="32">
        <v>4200</v>
      </c>
    </row>
    <row r="75" spans="1:8" ht="12.75">
      <c r="A75" s="31"/>
      <c r="B75" s="16" t="s">
        <v>22</v>
      </c>
      <c r="C75" s="20">
        <v>106.9</v>
      </c>
      <c r="D75" s="20">
        <f>D74/C74*100</f>
        <v>205.67823343848582</v>
      </c>
      <c r="E75" s="20">
        <f>E74/D74*100</f>
        <v>31.186094069529652</v>
      </c>
      <c r="F75" s="20">
        <f>F74/E74*100</f>
        <v>104.91803278688525</v>
      </c>
      <c r="G75" s="20">
        <f>G74/F74*100</f>
        <v>114.68750000000001</v>
      </c>
      <c r="H75" s="21">
        <f>H74/G74*100</f>
        <v>114.44141689373298</v>
      </c>
    </row>
    <row r="76" spans="1:8" ht="12.75">
      <c r="A76" s="31" t="s">
        <v>32</v>
      </c>
      <c r="B76" s="16" t="s">
        <v>21</v>
      </c>
      <c r="C76" s="20">
        <f aca="true" t="shared" si="3" ref="C76:H76">C24-C50</f>
        <v>41643</v>
      </c>
      <c r="D76" s="20">
        <f t="shared" si="3"/>
        <v>59722</v>
      </c>
      <c r="E76" s="20">
        <f t="shared" si="3"/>
        <v>45000</v>
      </c>
      <c r="F76" s="20">
        <f t="shared" si="3"/>
        <v>47000</v>
      </c>
      <c r="G76" s="20">
        <f t="shared" si="3"/>
        <v>50000</v>
      </c>
      <c r="H76" s="21">
        <f t="shared" si="3"/>
        <v>55000</v>
      </c>
    </row>
    <row r="77" spans="1:8" ht="12.75">
      <c r="A77" s="31"/>
      <c r="B77" s="16" t="s">
        <v>22</v>
      </c>
      <c r="C77" s="20">
        <v>587.5</v>
      </c>
      <c r="D77" s="20">
        <f>D76/C76*100</f>
        <v>143.414259299282</v>
      </c>
      <c r="E77" s="20">
        <f>E76/D76*100</f>
        <v>75.34911757811193</v>
      </c>
      <c r="F77" s="20">
        <f>F76/E76*100</f>
        <v>104.44444444444446</v>
      </c>
      <c r="G77" s="20">
        <f>G76/F76*100</f>
        <v>106.38297872340425</v>
      </c>
      <c r="H77" s="21">
        <f>H76/G76*100</f>
        <v>110.00000000000001</v>
      </c>
    </row>
    <row r="78" spans="1:8" ht="38.25">
      <c r="A78" s="31" t="s">
        <v>33</v>
      </c>
      <c r="B78" s="16" t="s">
        <v>21</v>
      </c>
      <c r="C78" s="20">
        <f aca="true" t="shared" si="4" ref="C78:H78">C26-C52</f>
        <v>26135</v>
      </c>
      <c r="D78" s="20">
        <f t="shared" si="4"/>
        <v>10839</v>
      </c>
      <c r="E78" s="20">
        <f t="shared" si="4"/>
        <v>12200</v>
      </c>
      <c r="F78" s="20">
        <f t="shared" si="4"/>
        <v>14000</v>
      </c>
      <c r="G78" s="20">
        <f t="shared" si="4"/>
        <v>15000</v>
      </c>
      <c r="H78" s="21">
        <f t="shared" si="4"/>
        <v>16800</v>
      </c>
    </row>
    <row r="79" spans="1:8" ht="12.75">
      <c r="A79" s="31"/>
      <c r="B79" s="16" t="s">
        <v>22</v>
      </c>
      <c r="C79" s="20">
        <v>135.1</v>
      </c>
      <c r="D79" s="20">
        <f>D78/C78*100</f>
        <v>41.47312033671322</v>
      </c>
      <c r="E79" s="20">
        <f>E78/D78*100</f>
        <v>112.55650890303535</v>
      </c>
      <c r="F79" s="20">
        <f>F78/E78*100</f>
        <v>114.75409836065573</v>
      </c>
      <c r="G79" s="20">
        <f>G78/F78*100</f>
        <v>107.14285714285714</v>
      </c>
      <c r="H79" s="21">
        <f>H78/G78*100</f>
        <v>112.00000000000001</v>
      </c>
    </row>
    <row r="80" spans="1:8" ht="12.75">
      <c r="A80" s="31" t="s">
        <v>34</v>
      </c>
      <c r="B80" s="16" t="s">
        <v>21</v>
      </c>
      <c r="C80" s="20">
        <f aca="true" t="shared" si="5" ref="C80:H80">C28-C54</f>
        <v>0</v>
      </c>
      <c r="D80" s="20">
        <f t="shared" si="5"/>
        <v>0</v>
      </c>
      <c r="E80" s="20">
        <f t="shared" si="5"/>
        <v>0</v>
      </c>
      <c r="F80" s="20">
        <f t="shared" si="5"/>
        <v>0</v>
      </c>
      <c r="G80" s="20">
        <f t="shared" si="5"/>
        <v>0</v>
      </c>
      <c r="H80" s="21">
        <f t="shared" si="5"/>
        <v>0</v>
      </c>
    </row>
    <row r="81" spans="1:8" ht="12.75">
      <c r="A81" s="31"/>
      <c r="B81" s="16" t="s">
        <v>22</v>
      </c>
      <c r="C81" s="20"/>
      <c r="D81" s="20" t="e">
        <f>D80/C80*100</f>
        <v>#DIV/0!</v>
      </c>
      <c r="E81" s="20" t="e">
        <f>E80/D80*100</f>
        <v>#DIV/0!</v>
      </c>
      <c r="F81" s="20" t="e">
        <f>F80/E80*100</f>
        <v>#DIV/0!</v>
      </c>
      <c r="G81" s="20" t="e">
        <f>G80/F80*100</f>
        <v>#DIV/0!</v>
      </c>
      <c r="H81" s="21" t="e">
        <f>H80/G80*100</f>
        <v>#DIV/0!</v>
      </c>
    </row>
    <row r="82" spans="1:8" ht="12.75">
      <c r="A82" s="31" t="s">
        <v>35</v>
      </c>
      <c r="B82" s="16"/>
      <c r="C82" s="20">
        <f aca="true" t="shared" si="6" ref="C82:H82">(C30-C56)</f>
        <v>11616</v>
      </c>
      <c r="D82" s="20">
        <f t="shared" si="6"/>
        <v>-2716</v>
      </c>
      <c r="E82" s="20">
        <f t="shared" si="6"/>
        <v>1195</v>
      </c>
      <c r="F82" s="20">
        <f t="shared" si="6"/>
        <v>1240</v>
      </c>
      <c r="G82" s="20">
        <f t="shared" si="6"/>
        <v>1540</v>
      </c>
      <c r="H82" s="20">
        <f t="shared" si="6"/>
        <v>2219</v>
      </c>
    </row>
    <row r="83" spans="1:8" ht="12.75">
      <c r="A83" s="31"/>
      <c r="B83" s="16" t="s">
        <v>22</v>
      </c>
      <c r="C83" s="20">
        <v>71.1</v>
      </c>
      <c r="D83" s="20">
        <f>D82/C82*100</f>
        <v>-23.381542699724516</v>
      </c>
      <c r="E83" s="20">
        <f>E82/D82*100</f>
        <v>-43.99852724594992</v>
      </c>
      <c r="F83" s="20">
        <f>F82/E82*100</f>
        <v>103.76569037656904</v>
      </c>
      <c r="G83" s="20">
        <f>G82/F82*100</f>
        <v>124.19354838709677</v>
      </c>
      <c r="H83" s="21">
        <f>H82/G82*100</f>
        <v>144.0909090909091</v>
      </c>
    </row>
    <row r="84" spans="1:8" ht="12.75">
      <c r="A84" s="34" t="s">
        <v>36</v>
      </c>
      <c r="B84" s="16" t="s">
        <v>21</v>
      </c>
      <c r="C84" s="20">
        <f>C32-C58</f>
        <v>11616</v>
      </c>
      <c r="D84" s="20">
        <f>(D32-D58)</f>
        <v>-2716</v>
      </c>
      <c r="E84" s="20">
        <f>(E32-E58)</f>
        <v>5300</v>
      </c>
      <c r="F84" s="20">
        <f>(F32-F58)</f>
        <v>5500</v>
      </c>
      <c r="G84" s="20">
        <f>(G32-G58)</f>
        <v>6800</v>
      </c>
      <c r="H84" s="20">
        <f>(H32-H58)</f>
        <v>9800</v>
      </c>
    </row>
    <row r="85" spans="1:8" ht="12.75">
      <c r="A85" s="34"/>
      <c r="B85" s="16" t="s">
        <v>22</v>
      </c>
      <c r="C85" s="20">
        <v>71.1</v>
      </c>
      <c r="D85" s="20">
        <f>D84/C84*100</f>
        <v>-23.381542699724516</v>
      </c>
      <c r="E85" s="20">
        <f>E84/D84*100</f>
        <v>-195.139911634757</v>
      </c>
      <c r="F85" s="20">
        <f>F84/E84*100</f>
        <v>103.77358490566037</v>
      </c>
      <c r="G85" s="20">
        <f>G84/F84*100</f>
        <v>123.63636363636363</v>
      </c>
      <c r="H85" s="21">
        <f>H84/G84*100</f>
        <v>144.11764705882354</v>
      </c>
    </row>
    <row r="86" spans="1:8" ht="12.75">
      <c r="A86" s="34" t="s">
        <v>37</v>
      </c>
      <c r="B86" s="16" t="s">
        <v>21</v>
      </c>
      <c r="C86" s="20">
        <f aca="true" t="shared" si="7" ref="C86:H86">C34-C60</f>
        <v>0</v>
      </c>
      <c r="D86" s="20">
        <f t="shared" si="7"/>
        <v>0</v>
      </c>
      <c r="E86" s="20">
        <f t="shared" si="7"/>
        <v>0</v>
      </c>
      <c r="F86" s="20">
        <f t="shared" si="7"/>
        <v>0</v>
      </c>
      <c r="G86" s="20">
        <f t="shared" si="7"/>
        <v>0</v>
      </c>
      <c r="H86" s="21">
        <f t="shared" si="7"/>
        <v>0</v>
      </c>
    </row>
    <row r="87" spans="1:8" ht="12.75">
      <c r="A87" s="34"/>
      <c r="B87" s="16" t="s">
        <v>22</v>
      </c>
      <c r="C87" s="20"/>
      <c r="D87" s="20" t="e">
        <f>D86/C86*100</f>
        <v>#DIV/0!</v>
      </c>
      <c r="E87" s="20" t="e">
        <f>E86/D86*100</f>
        <v>#DIV/0!</v>
      </c>
      <c r="F87" s="20" t="e">
        <f>F86/E86*100</f>
        <v>#DIV/0!</v>
      </c>
      <c r="G87" s="20" t="e">
        <f>G86/F86*100</f>
        <v>#DIV/0!</v>
      </c>
      <c r="H87" s="21" t="e">
        <f>H86/G86*100</f>
        <v>#DIV/0!</v>
      </c>
    </row>
    <row r="88" spans="1:8" ht="12.75">
      <c r="A88" s="31" t="s">
        <v>38</v>
      </c>
      <c r="B88" s="16" t="s">
        <v>21</v>
      </c>
      <c r="C88" s="20">
        <f aca="true" t="shared" si="8" ref="C88:H88">C36-C62</f>
        <v>1922</v>
      </c>
      <c r="D88" s="20">
        <f t="shared" si="8"/>
        <v>232</v>
      </c>
      <c r="E88" s="20">
        <f t="shared" si="8"/>
        <v>1300</v>
      </c>
      <c r="F88" s="20">
        <f t="shared" si="8"/>
        <v>1500</v>
      </c>
      <c r="G88" s="20">
        <f t="shared" si="8"/>
        <v>1800</v>
      </c>
      <c r="H88" s="21">
        <f t="shared" si="8"/>
        <v>2100</v>
      </c>
    </row>
    <row r="89" spans="1:8" ht="12.75">
      <c r="A89" s="38"/>
      <c r="B89" s="39" t="s">
        <v>22</v>
      </c>
      <c r="C89" s="40">
        <v>122.3</v>
      </c>
      <c r="D89" s="40">
        <f>D88/C88*100</f>
        <v>12.070759625390219</v>
      </c>
      <c r="E89" s="40">
        <f>E88/D88*100</f>
        <v>560.344827586207</v>
      </c>
      <c r="F89" s="40">
        <f>F88/E88*100</f>
        <v>115.38461538461537</v>
      </c>
      <c r="G89" s="40">
        <f>G88/F88*100</f>
        <v>120</v>
      </c>
      <c r="H89" s="41">
        <f>H88/G88*100</f>
        <v>116.66666666666667</v>
      </c>
    </row>
    <row r="90" spans="1:8" ht="25.5">
      <c r="A90" s="42" t="s">
        <v>44</v>
      </c>
      <c r="B90" s="43" t="s">
        <v>21</v>
      </c>
      <c r="C90" s="44">
        <f aca="true" t="shared" si="9" ref="C90:H90">C64-C12+C38</f>
        <v>0</v>
      </c>
      <c r="D90" s="44">
        <f t="shared" si="9"/>
        <v>0</v>
      </c>
      <c r="E90" s="44">
        <f t="shared" si="9"/>
        <v>0</v>
      </c>
      <c r="F90" s="44">
        <f t="shared" si="9"/>
        <v>0</v>
      </c>
      <c r="G90" s="44">
        <f t="shared" si="9"/>
        <v>0</v>
      </c>
      <c r="H90" s="45">
        <f t="shared" si="9"/>
        <v>0</v>
      </c>
    </row>
    <row r="91" spans="1:8" s="46" customFormat="1" ht="39.75" customHeight="1">
      <c r="A91" s="98" t="s">
        <v>45</v>
      </c>
      <c r="B91" s="98"/>
      <c r="C91" s="98"/>
      <c r="D91" s="98"/>
      <c r="E91" s="98"/>
      <c r="F91" s="98"/>
      <c r="G91" s="98"/>
      <c r="H91" s="98"/>
    </row>
    <row r="92" spans="1:8" s="46" customFormat="1" ht="12" customHeight="1">
      <c r="A92" s="99" t="s">
        <v>46</v>
      </c>
      <c r="B92" s="99"/>
      <c r="C92" s="99"/>
      <c r="D92" s="99"/>
      <c r="E92" s="99"/>
      <c r="F92" s="99"/>
      <c r="G92" s="99"/>
      <c r="H92" s="47"/>
    </row>
    <row r="93" spans="1:8" s="46" customFormat="1" ht="21" customHeight="1">
      <c r="A93" s="100" t="s">
        <v>47</v>
      </c>
      <c r="B93" s="100"/>
      <c r="C93" s="100"/>
      <c r="D93" s="100"/>
      <c r="E93" s="100"/>
      <c r="F93" s="100"/>
      <c r="G93" s="100"/>
      <c r="H93" s="100"/>
    </row>
    <row r="94" spans="1:8" s="46" customFormat="1" ht="15" customHeight="1">
      <c r="A94" s="100" t="s">
        <v>48</v>
      </c>
      <c r="B94" s="100"/>
      <c r="C94" s="100"/>
      <c r="D94" s="100"/>
      <c r="E94" s="100"/>
      <c r="F94" s="100"/>
      <c r="G94" s="100"/>
      <c r="H94" s="100"/>
    </row>
    <row r="95" spans="1:8" s="46" customFormat="1" ht="12.75">
      <c r="A95" s="100" t="s">
        <v>49</v>
      </c>
      <c r="B95" s="100"/>
      <c r="C95" s="100"/>
      <c r="D95" s="100"/>
      <c r="E95" s="100"/>
      <c r="F95" s="100"/>
      <c r="G95" s="48"/>
      <c r="H95" s="48"/>
    </row>
    <row r="96" spans="1:8" s="46" customFormat="1" ht="12.75" customHeight="1">
      <c r="A96" s="101" t="s">
        <v>50</v>
      </c>
      <c r="B96" s="101"/>
      <c r="C96" s="101"/>
      <c r="D96" s="48"/>
      <c r="E96" s="48"/>
      <c r="F96" s="48"/>
      <c r="G96" s="48"/>
      <c r="H96" s="48"/>
    </row>
    <row r="97" spans="1:8" ht="12.75" customHeight="1">
      <c r="A97" s="101"/>
      <c r="B97" s="101"/>
      <c r="C97" s="101"/>
      <c r="D97" s="49"/>
      <c r="E97" s="49"/>
      <c r="F97" s="49"/>
      <c r="G97" s="49"/>
      <c r="H97" s="49"/>
    </row>
    <row r="98" spans="3:8" ht="12.75">
      <c r="C98" s="50"/>
      <c r="D98" s="50"/>
      <c r="E98" s="50"/>
      <c r="F98" s="50"/>
      <c r="G98" s="50"/>
      <c r="H98" s="50"/>
    </row>
    <row r="99" spans="3:8" ht="12.75">
      <c r="C99" s="50"/>
      <c r="D99" s="50"/>
      <c r="E99" s="50"/>
      <c r="F99" s="50"/>
      <c r="G99" s="50"/>
      <c r="H99" s="50"/>
    </row>
    <row r="100" spans="3:8" ht="12.75">
      <c r="C100" s="50"/>
      <c r="D100" s="50"/>
      <c r="E100" s="50"/>
      <c r="F100" s="50"/>
      <c r="G100" s="50"/>
      <c r="H100" s="50"/>
    </row>
    <row r="101" spans="3:8" ht="12.75">
      <c r="C101" s="50"/>
      <c r="D101" s="50"/>
      <c r="E101" s="50"/>
      <c r="F101" s="50"/>
      <c r="G101" s="50"/>
      <c r="H101" s="50"/>
    </row>
    <row r="102" spans="3:8" ht="12.75">
      <c r="C102" s="50"/>
      <c r="D102" s="50"/>
      <c r="E102" s="50"/>
      <c r="F102" s="50"/>
      <c r="G102" s="50"/>
      <c r="H102" s="50"/>
    </row>
    <row r="103" spans="3:8" ht="12.75">
      <c r="C103" s="50"/>
      <c r="D103" s="50"/>
      <c r="E103" s="50"/>
      <c r="F103" s="50"/>
      <c r="G103" s="50"/>
      <c r="H103" s="50"/>
    </row>
    <row r="104" spans="3:8" ht="12.75">
      <c r="C104" s="50"/>
      <c r="D104" s="50"/>
      <c r="E104" s="50"/>
      <c r="F104" s="50"/>
      <c r="G104" s="50"/>
      <c r="H104" s="50"/>
    </row>
    <row r="105" spans="3:8" ht="12.75">
      <c r="C105" s="50"/>
      <c r="D105" s="50"/>
      <c r="E105" s="50"/>
      <c r="F105" s="50"/>
      <c r="G105" s="50"/>
      <c r="H105" s="50"/>
    </row>
    <row r="106" spans="3:8" ht="12.75">
      <c r="C106" s="50"/>
      <c r="D106" s="50"/>
      <c r="E106" s="50"/>
      <c r="F106" s="50"/>
      <c r="G106" s="50"/>
      <c r="H106" s="50"/>
    </row>
    <row r="107" spans="3:8" ht="12.75">
      <c r="C107" s="50"/>
      <c r="D107" s="50"/>
      <c r="E107" s="50"/>
      <c r="F107" s="50"/>
      <c r="G107" s="50"/>
      <c r="H107" s="50"/>
    </row>
    <row r="108" spans="3:8" ht="12.75">
      <c r="C108" s="50"/>
      <c r="D108" s="50"/>
      <c r="E108" s="50"/>
      <c r="F108" s="50"/>
      <c r="G108" s="50"/>
      <c r="H108" s="50"/>
    </row>
    <row r="109" spans="3:8" ht="12.75">
      <c r="C109" s="50"/>
      <c r="D109" s="50"/>
      <c r="E109" s="50"/>
      <c r="F109" s="50"/>
      <c r="G109" s="50"/>
      <c r="H109" s="50"/>
    </row>
    <row r="110" spans="3:8" ht="12.75">
      <c r="C110" s="50"/>
      <c r="D110" s="50"/>
      <c r="E110" s="50"/>
      <c r="F110" s="50"/>
      <c r="G110" s="50"/>
      <c r="H110" s="50"/>
    </row>
    <row r="111" spans="3:8" ht="12.75">
      <c r="C111" s="50"/>
      <c r="D111" s="50"/>
      <c r="E111" s="50"/>
      <c r="F111" s="50"/>
      <c r="G111" s="50"/>
      <c r="H111" s="50"/>
    </row>
    <row r="112" spans="3:8" ht="12.75">
      <c r="C112" s="50"/>
      <c r="D112" s="50"/>
      <c r="E112" s="50"/>
      <c r="F112" s="50"/>
      <c r="G112" s="50"/>
      <c r="H112" s="50"/>
    </row>
    <row r="113" spans="3:8" ht="12.75">
      <c r="C113" s="50"/>
      <c r="D113" s="50"/>
      <c r="E113" s="50"/>
      <c r="F113" s="50"/>
      <c r="G113" s="50"/>
      <c r="H113" s="50"/>
    </row>
    <row r="114" spans="3:8" ht="12.75">
      <c r="C114" s="50"/>
      <c r="D114" s="50"/>
      <c r="E114" s="50"/>
      <c r="F114" s="50"/>
      <c r="G114" s="50"/>
      <c r="H114" s="50"/>
    </row>
    <row r="115" spans="3:8" ht="12.75">
      <c r="C115" s="50"/>
      <c r="D115" s="50"/>
      <c r="E115" s="50"/>
      <c r="F115" s="50"/>
      <c r="G115" s="50"/>
      <c r="H115" s="50"/>
    </row>
    <row r="116" spans="3:8" ht="12.75">
      <c r="C116" s="50"/>
      <c r="D116" s="50"/>
      <c r="E116" s="50"/>
      <c r="F116" s="50"/>
      <c r="G116" s="50"/>
      <c r="H116" s="50"/>
    </row>
    <row r="117" spans="3:8" ht="12.75">
      <c r="C117" s="50"/>
      <c r="D117" s="50"/>
      <c r="E117" s="50"/>
      <c r="F117" s="50"/>
      <c r="G117" s="50"/>
      <c r="H117" s="50"/>
    </row>
    <row r="118" spans="3:8" ht="12.75">
      <c r="C118" s="50"/>
      <c r="D118" s="50"/>
      <c r="E118" s="50"/>
      <c r="F118" s="50"/>
      <c r="G118" s="50"/>
      <c r="H118" s="50"/>
    </row>
    <row r="119" spans="3:8" ht="12.75">
      <c r="C119" s="50"/>
      <c r="D119" s="50"/>
      <c r="E119" s="50"/>
      <c r="F119" s="50"/>
      <c r="G119" s="50"/>
      <c r="H119" s="50"/>
    </row>
    <row r="120" spans="3:8" ht="12.75">
      <c r="C120" s="50"/>
      <c r="D120" s="50"/>
      <c r="E120" s="50"/>
      <c r="F120" s="50"/>
      <c r="G120" s="50"/>
      <c r="H120" s="50"/>
    </row>
    <row r="121" spans="3:8" ht="12.75">
      <c r="C121" s="50"/>
      <c r="D121" s="50"/>
      <c r="E121" s="50"/>
      <c r="F121" s="50"/>
      <c r="G121" s="50"/>
      <c r="H121" s="50"/>
    </row>
    <row r="122" spans="3:8" ht="12.75">
      <c r="C122" s="50"/>
      <c r="D122" s="50"/>
      <c r="E122" s="50"/>
      <c r="F122" s="50"/>
      <c r="G122" s="50"/>
      <c r="H122" s="50"/>
    </row>
    <row r="123" spans="3:8" ht="12.75">
      <c r="C123" s="50"/>
      <c r="D123" s="50"/>
      <c r="E123" s="50"/>
      <c r="F123" s="50"/>
      <c r="G123" s="50"/>
      <c r="H123" s="50"/>
    </row>
    <row r="124" spans="3:8" ht="12.75">
      <c r="C124" s="50"/>
      <c r="D124" s="50"/>
      <c r="E124" s="50"/>
      <c r="F124" s="50"/>
      <c r="G124" s="50"/>
      <c r="H124" s="50"/>
    </row>
    <row r="125" spans="3:8" ht="12.75">
      <c r="C125" s="50"/>
      <c r="D125" s="50"/>
      <c r="E125" s="50"/>
      <c r="F125" s="50"/>
      <c r="G125" s="50"/>
      <c r="H125" s="50"/>
    </row>
    <row r="126" spans="3:8" ht="12.75">
      <c r="C126" s="50"/>
      <c r="D126" s="50"/>
      <c r="E126" s="50"/>
      <c r="F126" s="50"/>
      <c r="G126" s="50"/>
      <c r="H126" s="50"/>
    </row>
    <row r="127" spans="3:8" ht="12.75">
      <c r="C127" s="50"/>
      <c r="D127" s="50"/>
      <c r="E127" s="50"/>
      <c r="F127" s="50"/>
      <c r="G127" s="50"/>
      <c r="H127" s="50"/>
    </row>
    <row r="128" spans="3:8" ht="12.75">
      <c r="C128" s="50"/>
      <c r="D128" s="50"/>
      <c r="E128" s="50"/>
      <c r="F128" s="50"/>
      <c r="G128" s="50"/>
      <c r="H128" s="50"/>
    </row>
    <row r="129" spans="3:8" ht="12.75">
      <c r="C129" s="50"/>
      <c r="D129" s="50"/>
      <c r="E129" s="50"/>
      <c r="F129" s="50"/>
      <c r="G129" s="50"/>
      <c r="H129" s="50"/>
    </row>
    <row r="130" spans="3:8" ht="12.75">
      <c r="C130" s="50"/>
      <c r="D130" s="50"/>
      <c r="E130" s="50"/>
      <c r="F130" s="50"/>
      <c r="G130" s="50"/>
      <c r="H130" s="50"/>
    </row>
    <row r="131" spans="3:8" ht="12.75">
      <c r="C131" s="50"/>
      <c r="D131" s="50"/>
      <c r="E131" s="50"/>
      <c r="F131" s="50"/>
      <c r="G131" s="50"/>
      <c r="H131" s="50"/>
    </row>
    <row r="132" spans="3:8" ht="12.75">
      <c r="C132" s="50"/>
      <c r="D132" s="50"/>
      <c r="E132" s="50"/>
      <c r="F132" s="50"/>
      <c r="G132" s="50"/>
      <c r="H132" s="50"/>
    </row>
    <row r="133" spans="3:8" ht="12.75">
      <c r="C133" s="50"/>
      <c r="D133" s="50"/>
      <c r="E133" s="50"/>
      <c r="F133" s="50"/>
      <c r="G133" s="50"/>
      <c r="H133" s="50"/>
    </row>
    <row r="134" spans="3:8" ht="12.75">
      <c r="C134" s="50"/>
      <c r="D134" s="50"/>
      <c r="E134" s="50"/>
      <c r="F134" s="50"/>
      <c r="G134" s="50"/>
      <c r="H134" s="50"/>
    </row>
    <row r="135" spans="3:8" ht="12.75">
      <c r="C135" s="50"/>
      <c r="D135" s="50"/>
      <c r="E135" s="50"/>
      <c r="F135" s="50"/>
      <c r="G135" s="50"/>
      <c r="H135" s="50"/>
    </row>
    <row r="136" spans="3:8" ht="12.75">
      <c r="C136" s="50"/>
      <c r="D136" s="50"/>
      <c r="E136" s="50"/>
      <c r="F136" s="50"/>
      <c r="G136" s="50"/>
      <c r="H136" s="50"/>
    </row>
    <row r="137" spans="3:8" ht="12.75">
      <c r="C137" s="50"/>
      <c r="D137" s="50"/>
      <c r="E137" s="50"/>
      <c r="F137" s="50"/>
      <c r="G137" s="50"/>
      <c r="H137" s="50"/>
    </row>
    <row r="138" spans="3:8" ht="12.75">
      <c r="C138" s="50"/>
      <c r="D138" s="50"/>
      <c r="E138" s="50"/>
      <c r="F138" s="50"/>
      <c r="G138" s="50"/>
      <c r="H138" s="50"/>
    </row>
    <row r="139" spans="3:8" ht="12.75">
      <c r="C139" s="50"/>
      <c r="D139" s="50"/>
      <c r="E139" s="50"/>
      <c r="F139" s="50"/>
      <c r="G139" s="50"/>
      <c r="H139" s="50"/>
    </row>
    <row r="140" spans="3:8" ht="12.75">
      <c r="C140" s="50"/>
      <c r="D140" s="50"/>
      <c r="E140" s="50"/>
      <c r="F140" s="50"/>
      <c r="G140" s="50"/>
      <c r="H140" s="50"/>
    </row>
    <row r="141" spans="3:8" ht="12.75">
      <c r="C141" s="50"/>
      <c r="D141" s="50"/>
      <c r="E141" s="50"/>
      <c r="F141" s="50"/>
      <c r="G141" s="50"/>
      <c r="H141" s="50"/>
    </row>
    <row r="142" spans="3:8" ht="12.75">
      <c r="C142" s="50"/>
      <c r="D142" s="50"/>
      <c r="E142" s="50"/>
      <c r="F142" s="50"/>
      <c r="G142" s="50"/>
      <c r="H142" s="50"/>
    </row>
    <row r="143" spans="3:8" ht="12.75">
      <c r="C143" s="50"/>
      <c r="D143" s="50"/>
      <c r="E143" s="50"/>
      <c r="F143" s="50"/>
      <c r="G143" s="50"/>
      <c r="H143" s="50"/>
    </row>
    <row r="144" spans="3:8" ht="12.75">
      <c r="C144" s="50"/>
      <c r="D144" s="50"/>
      <c r="E144" s="50"/>
      <c r="F144" s="50"/>
      <c r="G144" s="50"/>
      <c r="H144" s="50"/>
    </row>
    <row r="145" spans="3:8" ht="12.75">
      <c r="C145" s="50"/>
      <c r="D145" s="50"/>
      <c r="E145" s="50"/>
      <c r="F145" s="50"/>
      <c r="G145" s="50"/>
      <c r="H145" s="50"/>
    </row>
    <row r="146" spans="3:8" ht="12.75">
      <c r="C146" s="50"/>
      <c r="D146" s="50"/>
      <c r="E146" s="50"/>
      <c r="F146" s="50"/>
      <c r="G146" s="50"/>
      <c r="H146" s="50"/>
    </row>
    <row r="147" spans="3:8" ht="12.75">
      <c r="C147" s="50"/>
      <c r="D147" s="50"/>
      <c r="E147" s="50"/>
      <c r="F147" s="50"/>
      <c r="G147" s="50"/>
      <c r="H147" s="50"/>
    </row>
    <row r="148" spans="3:8" ht="12.75">
      <c r="C148" s="50"/>
      <c r="D148" s="50"/>
      <c r="E148" s="50"/>
      <c r="F148" s="50"/>
      <c r="G148" s="50"/>
      <c r="H148" s="50"/>
    </row>
    <row r="149" spans="3:8" ht="12.75">
      <c r="C149" s="50"/>
      <c r="D149" s="50"/>
      <c r="E149" s="50"/>
      <c r="F149" s="50"/>
      <c r="G149" s="50"/>
      <c r="H149" s="50"/>
    </row>
    <row r="150" spans="3:8" ht="12.75">
      <c r="C150" s="50"/>
      <c r="D150" s="50"/>
      <c r="E150" s="50"/>
      <c r="F150" s="50"/>
      <c r="G150" s="50"/>
      <c r="H150" s="50"/>
    </row>
    <row r="151" spans="3:8" ht="12.75">
      <c r="C151" s="50"/>
      <c r="D151" s="50"/>
      <c r="E151" s="50"/>
      <c r="F151" s="50"/>
      <c r="G151" s="50"/>
      <c r="H151" s="50"/>
    </row>
    <row r="152" spans="3:8" ht="12.75">
      <c r="C152" s="50"/>
      <c r="D152" s="50"/>
      <c r="E152" s="50"/>
      <c r="F152" s="50"/>
      <c r="G152" s="50"/>
      <c r="H152" s="50"/>
    </row>
    <row r="153" spans="3:8" ht="12.75">
      <c r="C153" s="50"/>
      <c r="D153" s="50"/>
      <c r="E153" s="50"/>
      <c r="F153" s="50"/>
      <c r="G153" s="50"/>
      <c r="H153" s="50"/>
    </row>
    <row r="154" spans="3:8" ht="12.75">
      <c r="C154" s="50"/>
      <c r="D154" s="50"/>
      <c r="E154" s="50"/>
      <c r="F154" s="50"/>
      <c r="G154" s="50"/>
      <c r="H154" s="50"/>
    </row>
    <row r="155" spans="3:8" ht="12.75">
      <c r="C155" s="50"/>
      <c r="D155" s="50"/>
      <c r="E155" s="50"/>
      <c r="F155" s="50"/>
      <c r="G155" s="50"/>
      <c r="H155" s="50"/>
    </row>
    <row r="156" spans="3:8" ht="12.75">
      <c r="C156" s="50"/>
      <c r="D156" s="50"/>
      <c r="E156" s="50"/>
      <c r="F156" s="50"/>
      <c r="G156" s="50"/>
      <c r="H156" s="50"/>
    </row>
    <row r="157" spans="3:8" ht="12.75">
      <c r="C157" s="50"/>
      <c r="D157" s="50"/>
      <c r="E157" s="50"/>
      <c r="F157" s="50"/>
      <c r="G157" s="50"/>
      <c r="H157" s="50"/>
    </row>
    <row r="158" spans="3:8" ht="12.75">
      <c r="C158" s="50"/>
      <c r="D158" s="50"/>
      <c r="E158" s="50"/>
      <c r="F158" s="50"/>
      <c r="G158" s="50"/>
      <c r="H158" s="50"/>
    </row>
    <row r="159" spans="3:8" ht="12.75">
      <c r="C159" s="50"/>
      <c r="D159" s="50"/>
      <c r="E159" s="50"/>
      <c r="F159" s="50"/>
      <c r="G159" s="50"/>
      <c r="H159" s="50"/>
    </row>
    <row r="160" spans="3:8" ht="12.75">
      <c r="C160" s="50"/>
      <c r="D160" s="50"/>
      <c r="E160" s="50"/>
      <c r="F160" s="50"/>
      <c r="G160" s="50"/>
      <c r="H160" s="50"/>
    </row>
    <row r="161" spans="3:8" ht="12.75">
      <c r="C161" s="50"/>
      <c r="D161" s="50"/>
      <c r="E161" s="50"/>
      <c r="F161" s="50"/>
      <c r="G161" s="50"/>
      <c r="H161" s="50"/>
    </row>
    <row r="162" spans="3:8" ht="12.75">
      <c r="C162" s="50"/>
      <c r="D162" s="50"/>
      <c r="E162" s="50"/>
      <c r="F162" s="50"/>
      <c r="G162" s="50"/>
      <c r="H162" s="50"/>
    </row>
    <row r="163" spans="3:8" ht="12.75">
      <c r="C163" s="50"/>
      <c r="D163" s="50"/>
      <c r="E163" s="50"/>
      <c r="F163" s="50"/>
      <c r="G163" s="50"/>
      <c r="H163" s="50"/>
    </row>
    <row r="164" spans="3:8" ht="12.75">
      <c r="C164" s="50"/>
      <c r="D164" s="50"/>
      <c r="E164" s="50"/>
      <c r="F164" s="50"/>
      <c r="G164" s="50"/>
      <c r="H164" s="50"/>
    </row>
    <row r="165" spans="3:8" ht="12.75">
      <c r="C165" s="50"/>
      <c r="D165" s="50"/>
      <c r="E165" s="50"/>
      <c r="F165" s="50"/>
      <c r="G165" s="50"/>
      <c r="H165" s="50"/>
    </row>
    <row r="166" spans="3:8" ht="12.75">
      <c r="C166" s="50"/>
      <c r="D166" s="50"/>
      <c r="E166" s="50"/>
      <c r="F166" s="50"/>
      <c r="G166" s="50"/>
      <c r="H166" s="50"/>
    </row>
    <row r="167" spans="3:8" ht="12.75">
      <c r="C167" s="50"/>
      <c r="D167" s="50"/>
      <c r="E167" s="50"/>
      <c r="F167" s="50"/>
      <c r="G167" s="50"/>
      <c r="H167" s="50"/>
    </row>
    <row r="168" spans="3:8" ht="12.75">
      <c r="C168" s="50"/>
      <c r="D168" s="50"/>
      <c r="E168" s="50"/>
      <c r="F168" s="50"/>
      <c r="G168" s="50"/>
      <c r="H168" s="50"/>
    </row>
    <row r="169" spans="3:8" ht="12.75">
      <c r="C169" s="50"/>
      <c r="D169" s="50"/>
      <c r="E169" s="50"/>
      <c r="F169" s="50"/>
      <c r="G169" s="50"/>
      <c r="H169" s="50"/>
    </row>
  </sheetData>
  <sheetProtection selectLockedCells="1" selectUnlockedCells="1"/>
  <mergeCells count="19">
    <mergeCell ref="A94:H94"/>
    <mergeCell ref="A95:F95"/>
    <mergeCell ref="A96:C96"/>
    <mergeCell ref="A97:C97"/>
    <mergeCell ref="I9:I11"/>
    <mergeCell ref="A91:H91"/>
    <mergeCell ref="A92:G92"/>
    <mergeCell ref="A93:H93"/>
    <mergeCell ref="A5:H5"/>
    <mergeCell ref="A6:H6"/>
    <mergeCell ref="A7:F7"/>
    <mergeCell ref="A9:A10"/>
    <mergeCell ref="B9:B10"/>
    <mergeCell ref="C9:D9"/>
    <mergeCell ref="F9:H9"/>
    <mergeCell ref="E1:H1"/>
    <mergeCell ref="E2:H2"/>
    <mergeCell ref="E3:H3"/>
    <mergeCell ref="G4:H4"/>
  </mergeCells>
  <printOptions/>
  <pageMargins left="0.19652777777777777" right="0.39375" top="0.7875" bottom="0.5909722222222222" header="0.5118055555555555" footer="0.31527777777777777"/>
  <pageSetup horizontalDpi="300" verticalDpi="300" orientation="landscape" paperSize="9" r:id="rId1"/>
  <headerFooter alignWithMargins="0">
    <oddFooter>&amp;CСтраница &amp;P&amp;RPRIB2010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workbookViewId="0" topLeftCell="A16">
      <selection activeCell="A7" sqref="A7:H7"/>
    </sheetView>
  </sheetViews>
  <sheetFormatPr defaultColWidth="9.00390625" defaultRowHeight="12.75"/>
  <cols>
    <col min="1" max="1" width="60.875" style="1" customWidth="1"/>
    <col min="2" max="2" width="17.25390625" style="1" customWidth="1"/>
    <col min="3" max="7" width="10.75390625" style="1" customWidth="1"/>
    <col min="8" max="8" width="10.00390625" style="1" customWidth="1"/>
    <col min="9" max="9" width="44.00390625" style="1" customWidth="1"/>
    <col min="10" max="16384" width="9.125" style="1" customWidth="1"/>
  </cols>
  <sheetData>
    <row r="1" spans="5:8" ht="12.75">
      <c r="E1" s="87" t="s">
        <v>51</v>
      </c>
      <c r="F1" s="87"/>
      <c r="G1" s="87"/>
      <c r="H1" s="87"/>
    </row>
    <row r="2" spans="5:8" ht="12.75" customHeight="1">
      <c r="E2" s="88" t="s">
        <v>1</v>
      </c>
      <c r="F2" s="88"/>
      <c r="G2" s="88"/>
      <c r="H2" s="88"/>
    </row>
    <row r="3" spans="5:8" ht="12.75" customHeight="1">
      <c r="E3" s="88" t="s">
        <v>2</v>
      </c>
      <c r="F3" s="88"/>
      <c r="G3" s="88"/>
      <c r="H3" s="88"/>
    </row>
    <row r="4" spans="5:8" ht="12.75">
      <c r="E4" s="2"/>
      <c r="F4" s="3"/>
      <c r="G4" s="89" t="s">
        <v>52</v>
      </c>
      <c r="H4" s="89"/>
    </row>
    <row r="5" spans="1:8" s="4" customFormat="1" ht="30.75" customHeight="1">
      <c r="A5" s="90" t="s">
        <v>53</v>
      </c>
      <c r="B5" s="90"/>
      <c r="C5" s="90"/>
      <c r="D5" s="90"/>
      <c r="E5" s="90"/>
      <c r="F5" s="90"/>
      <c r="G5" s="90"/>
      <c r="H5" s="90"/>
    </row>
    <row r="6" spans="1:8" s="5" customFormat="1" ht="15.75">
      <c r="A6" s="91" t="s">
        <v>54</v>
      </c>
      <c r="B6" s="91"/>
      <c r="C6" s="91"/>
      <c r="D6" s="91"/>
      <c r="E6" s="91"/>
      <c r="F6" s="91"/>
      <c r="G6" s="91"/>
      <c r="H6" s="91"/>
    </row>
    <row r="7" spans="1:8" ht="12.75">
      <c r="A7" s="92" t="s">
        <v>6</v>
      </c>
      <c r="B7" s="92"/>
      <c r="C7" s="92"/>
      <c r="D7" s="92"/>
      <c r="E7" s="92"/>
      <c r="F7" s="92"/>
      <c r="G7" s="92"/>
      <c r="H7" s="92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9" ht="12.75" customHeight="1">
      <c r="A9" s="102" t="s">
        <v>7</v>
      </c>
      <c r="B9" s="103" t="s">
        <v>8</v>
      </c>
      <c r="C9" s="95" t="s">
        <v>9</v>
      </c>
      <c r="D9" s="95"/>
      <c r="E9" s="7" t="s">
        <v>10</v>
      </c>
      <c r="F9" s="96" t="s">
        <v>11</v>
      </c>
      <c r="G9" s="96"/>
      <c r="H9" s="96"/>
      <c r="I9" s="97" t="s">
        <v>12</v>
      </c>
    </row>
    <row r="10" spans="1:9" ht="13.5" customHeight="1">
      <c r="A10" s="102"/>
      <c r="B10" s="103"/>
      <c r="C10" s="8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10" t="s">
        <v>18</v>
      </c>
      <c r="I10" s="97"/>
    </row>
    <row r="11" spans="1:9" ht="12.75">
      <c r="A11" s="51" t="s">
        <v>19</v>
      </c>
      <c r="B11" s="52"/>
      <c r="C11" s="13"/>
      <c r="D11" s="13"/>
      <c r="E11" s="13"/>
      <c r="F11" s="13"/>
      <c r="G11" s="13"/>
      <c r="H11" s="14"/>
      <c r="I11" s="97"/>
    </row>
    <row r="12" spans="1:8" ht="13.5">
      <c r="A12" s="15" t="s">
        <v>55</v>
      </c>
      <c r="B12" s="16" t="s">
        <v>21</v>
      </c>
      <c r="C12" s="17">
        <v>594427</v>
      </c>
      <c r="D12" s="17">
        <v>703414</v>
      </c>
      <c r="E12" s="17">
        <f>E14+E16+E18+E20+E22+E24+E26+E28+E30+E36</f>
        <v>467986</v>
      </c>
      <c r="F12" s="17">
        <f>F14+F16+F18+F20+F22+F24+F26+F28+F30+F36</f>
        <v>499885</v>
      </c>
      <c r="G12" s="17">
        <f>G14+G16+G18+G20+G22+G24+G26+G28+G30+G36</f>
        <v>546105</v>
      </c>
      <c r="H12" s="18">
        <f>H14+H16+H18+H20+H22+H24+H26+H28+H30+H36</f>
        <v>616300</v>
      </c>
    </row>
    <row r="13" spans="1:8" ht="12.75">
      <c r="A13" s="19"/>
      <c r="B13" s="16" t="s">
        <v>22</v>
      </c>
      <c r="C13" s="20">
        <v>105.4</v>
      </c>
      <c r="D13" s="20">
        <f>D12/C12*100</f>
        <v>118.33479973150614</v>
      </c>
      <c r="E13" s="20">
        <f>E12/D12*100</f>
        <v>66.53066330781019</v>
      </c>
      <c r="F13" s="20">
        <f>F12/E12*100</f>
        <v>106.81622954532828</v>
      </c>
      <c r="G13" s="20">
        <f>G12/F12*100</f>
        <v>109.2461266091201</v>
      </c>
      <c r="H13" s="20">
        <f>H12/G12*100</f>
        <v>112.8537552302213</v>
      </c>
    </row>
    <row r="14" spans="1:8" ht="12.75">
      <c r="A14" s="22" t="s">
        <v>23</v>
      </c>
      <c r="B14" s="16"/>
      <c r="C14" s="23">
        <v>277758</v>
      </c>
      <c r="D14" s="23">
        <v>235183</v>
      </c>
      <c r="E14" s="23">
        <v>235183</v>
      </c>
      <c r="F14" s="23">
        <v>239500</v>
      </c>
      <c r="G14" s="23">
        <v>250755</v>
      </c>
      <c r="H14" s="28">
        <v>273410</v>
      </c>
    </row>
    <row r="15" spans="1:8" ht="12.75">
      <c r="A15" s="35"/>
      <c r="B15" s="16" t="s">
        <v>22</v>
      </c>
      <c r="C15" s="23">
        <v>77.7</v>
      </c>
      <c r="D15" s="23">
        <f>D14/C14*100</f>
        <v>84.67190863989516</v>
      </c>
      <c r="E15" s="23">
        <f>E14/D14*100</f>
        <v>100</v>
      </c>
      <c r="F15" s="23">
        <f>F14/E14*100</f>
        <v>101.83559185825506</v>
      </c>
      <c r="G15" s="23">
        <f>G14/F14*100</f>
        <v>104.69937369519833</v>
      </c>
      <c r="H15" s="23">
        <f>H14/G14*100</f>
        <v>109.03471516021614</v>
      </c>
    </row>
    <row r="16" spans="1:8" ht="12.75">
      <c r="A16" s="27" t="s">
        <v>26</v>
      </c>
      <c r="B16" s="16" t="s">
        <v>21</v>
      </c>
      <c r="C16" s="23">
        <v>2035</v>
      </c>
      <c r="D16" s="23">
        <v>518</v>
      </c>
      <c r="E16" s="23">
        <v>320</v>
      </c>
      <c r="F16" s="23">
        <v>330</v>
      </c>
      <c r="G16" s="23">
        <v>350</v>
      </c>
      <c r="H16" s="28">
        <v>380</v>
      </c>
    </row>
    <row r="17" spans="1:8" ht="12.75">
      <c r="A17" s="27"/>
      <c r="B17" s="16" t="s">
        <v>22</v>
      </c>
      <c r="C17" s="23">
        <v>181.5</v>
      </c>
      <c r="D17" s="23">
        <f>D16/C16*100</f>
        <v>25.454545454545453</v>
      </c>
      <c r="E17" s="23">
        <f>E16/D16*100</f>
        <v>61.77606177606177</v>
      </c>
      <c r="F17" s="23">
        <f>F16/E16*100</f>
        <v>103.125</v>
      </c>
      <c r="G17" s="23">
        <f>G16/F16*100</f>
        <v>106.06060606060606</v>
      </c>
      <c r="H17" s="23">
        <f>H16/G16*100</f>
        <v>108.57142857142857</v>
      </c>
    </row>
    <row r="18" spans="1:8" ht="12.75">
      <c r="A18" s="27" t="s">
        <v>27</v>
      </c>
      <c r="B18" s="16"/>
      <c r="C18" s="23"/>
      <c r="D18" s="23"/>
      <c r="E18" s="23"/>
      <c r="F18" s="23"/>
      <c r="G18" s="23"/>
      <c r="H18" s="28"/>
    </row>
    <row r="19" spans="1:8" ht="12.75">
      <c r="A19" s="27"/>
      <c r="B19" s="16" t="s">
        <v>22</v>
      </c>
      <c r="C19" s="23"/>
      <c r="D19" s="23" t="e">
        <f>D18/C18*100</f>
        <v>#DIV/0!</v>
      </c>
      <c r="E19" s="23" t="e">
        <f>E18/D18*100</f>
        <v>#DIV/0!</v>
      </c>
      <c r="F19" s="23" t="e">
        <f>F18/E18*100</f>
        <v>#DIV/0!</v>
      </c>
      <c r="G19" s="23" t="e">
        <f>G18/F18*100</f>
        <v>#DIV/0!</v>
      </c>
      <c r="H19" s="23" t="e">
        <f>H18/G18*100</f>
        <v>#DIV/0!</v>
      </c>
    </row>
    <row r="20" spans="1:8" ht="12.75">
      <c r="A20" s="29" t="s">
        <v>28</v>
      </c>
      <c r="B20" s="16" t="s">
        <v>21</v>
      </c>
      <c r="C20" s="23">
        <v>180521</v>
      </c>
      <c r="D20" s="23">
        <v>295369</v>
      </c>
      <c r="E20" s="23">
        <v>83587</v>
      </c>
      <c r="F20" s="23">
        <v>97410</v>
      </c>
      <c r="G20" s="23">
        <v>114570</v>
      </c>
      <c r="H20" s="28">
        <v>139360</v>
      </c>
    </row>
    <row r="21" spans="1:8" ht="12.75">
      <c r="A21" s="29"/>
      <c r="B21" s="16" t="s">
        <v>22</v>
      </c>
      <c r="C21" s="23">
        <v>134</v>
      </c>
      <c r="D21" s="23">
        <f>D20/C20*100</f>
        <v>163.62029902338233</v>
      </c>
      <c r="E21" s="23">
        <f>E20/D20*100</f>
        <v>28.299178315937013</v>
      </c>
      <c r="F21" s="23">
        <f>F20/E20*100</f>
        <v>116.53726057879814</v>
      </c>
      <c r="G21" s="23">
        <f>G20/F20*100</f>
        <v>117.61626116415151</v>
      </c>
      <c r="H21" s="23">
        <f>H20/G20*100</f>
        <v>121.63742690058479</v>
      </c>
    </row>
    <row r="22" spans="1:8" ht="12.75">
      <c r="A22" s="31" t="s">
        <v>30</v>
      </c>
      <c r="B22" s="16" t="s">
        <v>21</v>
      </c>
      <c r="C22" s="23">
        <v>4755</v>
      </c>
      <c r="D22" s="23">
        <v>9780</v>
      </c>
      <c r="E22" s="23">
        <v>3050</v>
      </c>
      <c r="F22" s="23">
        <v>3200</v>
      </c>
      <c r="G22" s="23">
        <v>3670</v>
      </c>
      <c r="H22" s="28">
        <v>4200</v>
      </c>
    </row>
    <row r="23" spans="1:8" ht="12.75">
      <c r="A23" s="31"/>
      <c r="B23" s="16" t="s">
        <v>22</v>
      </c>
      <c r="C23" s="23">
        <v>106.9</v>
      </c>
      <c r="D23" s="23">
        <f>D22/C22*100</f>
        <v>205.67823343848582</v>
      </c>
      <c r="E23" s="23">
        <f>E22/D22*100</f>
        <v>31.186094069529652</v>
      </c>
      <c r="F23" s="23">
        <f>F22/E22*100</f>
        <v>104.91803278688525</v>
      </c>
      <c r="G23" s="23">
        <f>G22/F22*100</f>
        <v>114.68750000000001</v>
      </c>
      <c r="H23" s="23">
        <f>H22/G22*100</f>
        <v>114.44141689373298</v>
      </c>
    </row>
    <row r="24" spans="1:8" ht="12.75">
      <c r="A24" s="31" t="s">
        <v>32</v>
      </c>
      <c r="B24" s="16" t="s">
        <v>21</v>
      </c>
      <c r="C24" s="23">
        <v>66971</v>
      </c>
      <c r="D24" s="23">
        <v>105560</v>
      </c>
      <c r="E24" s="23">
        <v>82336</v>
      </c>
      <c r="F24" s="23">
        <v>88670</v>
      </c>
      <c r="G24" s="23">
        <v>96480</v>
      </c>
      <c r="H24" s="23">
        <v>105650</v>
      </c>
    </row>
    <row r="25" spans="1:8" ht="12.75">
      <c r="A25" s="31"/>
      <c r="B25" s="16" t="s">
        <v>22</v>
      </c>
      <c r="C25" s="23">
        <v>645.7</v>
      </c>
      <c r="D25" s="23">
        <f>D24/C24*100</f>
        <v>157.62046258828448</v>
      </c>
      <c r="E25" s="23">
        <f>E24/D24*100</f>
        <v>77.99924213717317</v>
      </c>
      <c r="F25" s="23">
        <f>F24/E24*100</f>
        <v>107.69286824718228</v>
      </c>
      <c r="G25" s="23">
        <f>G24/F24*100</f>
        <v>108.8079395511447</v>
      </c>
      <c r="H25" s="23">
        <f>H24/G24*100</f>
        <v>109.50456053067994</v>
      </c>
    </row>
    <row r="26" spans="1:8" ht="27.75" customHeight="1">
      <c r="A26" s="31" t="s">
        <v>33</v>
      </c>
      <c r="B26" s="16" t="s">
        <v>21</v>
      </c>
      <c r="C26" s="23">
        <v>42441</v>
      </c>
      <c r="D26" s="23">
        <v>48891</v>
      </c>
      <c r="E26" s="23">
        <v>54560</v>
      </c>
      <c r="F26" s="23">
        <v>61100</v>
      </c>
      <c r="G26" s="23">
        <v>69050</v>
      </c>
      <c r="H26" s="23">
        <v>78700</v>
      </c>
    </row>
    <row r="27" spans="1:8" ht="12.75">
      <c r="A27" s="31"/>
      <c r="B27" s="16" t="s">
        <v>22</v>
      </c>
      <c r="C27" s="23">
        <v>122.8</v>
      </c>
      <c r="D27" s="23">
        <f>D26/C26*100</f>
        <v>115.19756838905775</v>
      </c>
      <c r="E27" s="23">
        <f>E26/D26*100</f>
        <v>111.59518111717904</v>
      </c>
      <c r="F27" s="23">
        <f>F26/E26*100</f>
        <v>111.98680351906158</v>
      </c>
      <c r="G27" s="23">
        <f>G26/F26*100</f>
        <v>113.01145662847792</v>
      </c>
      <c r="H27" s="23">
        <f>H26/G26*100</f>
        <v>113.97538015930486</v>
      </c>
    </row>
    <row r="28" spans="1:8" ht="12.75">
      <c r="A28" s="31" t="s">
        <v>34</v>
      </c>
      <c r="B28" s="16" t="s">
        <v>21</v>
      </c>
      <c r="C28" s="23">
        <v>3521</v>
      </c>
      <c r="D28" s="23">
        <v>2040</v>
      </c>
      <c r="E28" s="23">
        <v>2050</v>
      </c>
      <c r="F28" s="23">
        <v>2075</v>
      </c>
      <c r="G28" s="23">
        <v>2130</v>
      </c>
      <c r="H28" s="28">
        <v>2200</v>
      </c>
    </row>
    <row r="29" spans="1:8" ht="12.75">
      <c r="A29" s="31"/>
      <c r="B29" s="16" t="s">
        <v>22</v>
      </c>
      <c r="C29" s="23">
        <v>128.9</v>
      </c>
      <c r="D29" s="23">
        <f>D28/C28*100</f>
        <v>57.938085771087756</v>
      </c>
      <c r="E29" s="23">
        <f>E28/D28*100</f>
        <v>100.49019607843137</v>
      </c>
      <c r="F29" s="23">
        <f>F28/E28*100</f>
        <v>101.21951219512195</v>
      </c>
      <c r="G29" s="23">
        <f>G28/F28*100</f>
        <v>102.65060240963855</v>
      </c>
      <c r="H29" s="23">
        <f>H28/G28*100</f>
        <v>103.28638497652582</v>
      </c>
    </row>
    <row r="30" spans="1:8" ht="12.75">
      <c r="A30" s="31" t="s">
        <v>35</v>
      </c>
      <c r="B30" s="16"/>
      <c r="C30" s="23">
        <v>13358</v>
      </c>
      <c r="D30" s="23">
        <v>4933</v>
      </c>
      <c r="E30" s="23">
        <v>5500</v>
      </c>
      <c r="F30" s="23">
        <v>6000</v>
      </c>
      <c r="G30" s="23">
        <v>7300</v>
      </c>
      <c r="H30" s="28">
        <v>10400</v>
      </c>
    </row>
    <row r="31" spans="1:8" ht="12.75">
      <c r="A31" s="31"/>
      <c r="B31" s="16" t="s">
        <v>22</v>
      </c>
      <c r="C31" s="23">
        <v>81.8</v>
      </c>
      <c r="D31" s="23">
        <f>D30/C30*100</f>
        <v>36.929181015122026</v>
      </c>
      <c r="E31" s="23">
        <f>E30/D30*100</f>
        <v>111.49401986620717</v>
      </c>
      <c r="F31" s="23">
        <f>F30/E30*100</f>
        <v>109.09090909090908</v>
      </c>
      <c r="G31" s="23">
        <f>G30/F30*100</f>
        <v>121.66666666666666</v>
      </c>
      <c r="H31" s="23">
        <f>H30/G30*100</f>
        <v>142.46575342465752</v>
      </c>
    </row>
    <row r="32" spans="1:8" ht="12.75">
      <c r="A32" s="34" t="s">
        <v>36</v>
      </c>
      <c r="B32" s="16" t="s">
        <v>21</v>
      </c>
      <c r="C32" s="23">
        <v>13358</v>
      </c>
      <c r="D32" s="23">
        <v>1195</v>
      </c>
      <c r="E32" s="23">
        <v>1335</v>
      </c>
      <c r="F32" s="23">
        <v>1455</v>
      </c>
      <c r="G32" s="23">
        <v>1670</v>
      </c>
      <c r="H32" s="23">
        <v>2000</v>
      </c>
    </row>
    <row r="33" spans="1:8" ht="12.75">
      <c r="A33" s="34"/>
      <c r="B33" s="16" t="s">
        <v>22</v>
      </c>
      <c r="C33" s="23">
        <v>81.8</v>
      </c>
      <c r="D33" s="23">
        <f>D32/C32*100</f>
        <v>8.94594999251385</v>
      </c>
      <c r="E33" s="23">
        <f>E32/D32*100</f>
        <v>111.71548117154812</v>
      </c>
      <c r="F33" s="23">
        <f>F32/E32*100</f>
        <v>108.98876404494382</v>
      </c>
      <c r="G33" s="23">
        <f>G32/F32*100</f>
        <v>114.77663230240549</v>
      </c>
      <c r="H33" s="23">
        <f>H32/G32*100</f>
        <v>119.76047904191616</v>
      </c>
    </row>
    <row r="34" spans="1:8" ht="12.75">
      <c r="A34" s="34" t="s">
        <v>37</v>
      </c>
      <c r="B34" s="16" t="s">
        <v>21</v>
      </c>
      <c r="C34" s="23"/>
      <c r="D34" s="23"/>
      <c r="E34" s="23"/>
      <c r="F34" s="23"/>
      <c r="G34" s="23"/>
      <c r="H34" s="23"/>
    </row>
    <row r="35" spans="1:8" ht="12.75">
      <c r="A35" s="34"/>
      <c r="B35" s="16" t="s">
        <v>22</v>
      </c>
      <c r="C35" s="23"/>
      <c r="D35" s="23" t="e">
        <f>D34/C34*100</f>
        <v>#DIV/0!</v>
      </c>
      <c r="E35" s="23" t="e">
        <f>E34/D34*100</f>
        <v>#DIV/0!</v>
      </c>
      <c r="F35" s="23" t="e">
        <f>F34/E34*100</f>
        <v>#DIV/0!</v>
      </c>
      <c r="G35" s="23" t="e">
        <f>G34/F34*100</f>
        <v>#DIV/0!</v>
      </c>
      <c r="H35" s="23" t="e">
        <f>H34/G34*100</f>
        <v>#DIV/0!</v>
      </c>
    </row>
    <row r="36" spans="1:8" ht="12.75">
      <c r="A36" s="31" t="s">
        <v>38</v>
      </c>
      <c r="B36" s="16" t="s">
        <v>21</v>
      </c>
      <c r="C36" s="23">
        <v>3067</v>
      </c>
      <c r="D36" s="23">
        <v>1140</v>
      </c>
      <c r="E36" s="23">
        <v>1400</v>
      </c>
      <c r="F36" s="23">
        <v>1600</v>
      </c>
      <c r="G36" s="23">
        <v>1800</v>
      </c>
      <c r="H36" s="23">
        <v>2000</v>
      </c>
    </row>
    <row r="37" spans="1:8" ht="12.75">
      <c r="A37" s="31"/>
      <c r="B37" s="16" t="s">
        <v>22</v>
      </c>
      <c r="C37" s="23">
        <v>122.4</v>
      </c>
      <c r="D37" s="23">
        <f>D36/C36*100</f>
        <v>37.169872839908706</v>
      </c>
      <c r="E37" s="23">
        <f>E36/D36*100</f>
        <v>122.80701754385966</v>
      </c>
      <c r="F37" s="23">
        <f>F36/E36*100</f>
        <v>114.28571428571428</v>
      </c>
      <c r="G37" s="23">
        <f>G36/F36*100</f>
        <v>112.5</v>
      </c>
      <c r="H37" s="23">
        <f>H36/G36*100</f>
        <v>111.11111111111111</v>
      </c>
    </row>
    <row r="38" spans="1:8" ht="13.5">
      <c r="A38" s="15" t="s">
        <v>56</v>
      </c>
      <c r="B38" s="16" t="s">
        <v>21</v>
      </c>
      <c r="C38" s="17">
        <v>66731</v>
      </c>
      <c r="D38" s="17">
        <v>69925</v>
      </c>
      <c r="E38" s="17">
        <f>E40+E42+E44+E46+E48+E50+E52+E54+E56+E62</f>
        <v>0</v>
      </c>
      <c r="F38" s="17">
        <f>F40+F42+F44+F46+F48+F50+F52+F54+F56+F62</f>
        <v>0</v>
      </c>
      <c r="G38" s="17">
        <f>G40+G42+G44+G46+G48+G50+G52+G54+G56+G62</f>
        <v>0</v>
      </c>
      <c r="H38" s="18">
        <f>H40+H42+H44+H46+H48+H50+H52+H54+H56+H62</f>
        <v>0</v>
      </c>
    </row>
    <row r="39" spans="1:8" ht="12.75">
      <c r="A39" s="35" t="s">
        <v>40</v>
      </c>
      <c r="B39" s="16" t="s">
        <v>22</v>
      </c>
      <c r="C39" s="20">
        <v>109</v>
      </c>
      <c r="D39" s="20">
        <f>D38/C38*100</f>
        <v>104.78638114219778</v>
      </c>
      <c r="E39" s="20">
        <f>E38/D38*100</f>
        <v>0</v>
      </c>
      <c r="F39" s="20" t="e">
        <f>F38/E38*100</f>
        <v>#DIV/0!</v>
      </c>
      <c r="G39" s="20" t="e">
        <f>G38/F38*100</f>
        <v>#DIV/0!</v>
      </c>
      <c r="H39" s="20" t="e">
        <f>H38/G38*100</f>
        <v>#DIV/0!</v>
      </c>
    </row>
    <row r="40" spans="1:8" ht="12.75">
      <c r="A40" s="22" t="s">
        <v>23</v>
      </c>
      <c r="B40" s="16" t="s">
        <v>21</v>
      </c>
      <c r="C40" s="23">
        <v>34979</v>
      </c>
      <c r="D40" s="23">
        <v>33153</v>
      </c>
      <c r="E40" s="23">
        <v>0</v>
      </c>
      <c r="F40" s="23">
        <v>0</v>
      </c>
      <c r="G40" s="23">
        <v>0</v>
      </c>
      <c r="H40" s="28">
        <v>0</v>
      </c>
    </row>
    <row r="41" spans="1:8" ht="12.75">
      <c r="A41" s="35"/>
      <c r="B41" s="16" t="s">
        <v>22</v>
      </c>
      <c r="C41" s="23">
        <v>88.1</v>
      </c>
      <c r="D41" s="23">
        <f>D40/C40*100</f>
        <v>94.77972497784386</v>
      </c>
      <c r="E41" s="23">
        <f>E40/D40*100</f>
        <v>0</v>
      </c>
      <c r="F41" s="23" t="e">
        <f>F40/E40*100</f>
        <v>#DIV/0!</v>
      </c>
      <c r="G41" s="23" t="e">
        <f>G40/F40*100</f>
        <v>#DIV/0!</v>
      </c>
      <c r="H41" s="23" t="e">
        <f>H40/G40*100</f>
        <v>#DIV/0!</v>
      </c>
    </row>
    <row r="42" spans="1:8" ht="12.75">
      <c r="A42" s="27" t="s">
        <v>26</v>
      </c>
      <c r="B42" s="16" t="s">
        <v>21</v>
      </c>
      <c r="C42" s="23"/>
      <c r="D42" s="23"/>
      <c r="E42" s="23"/>
      <c r="F42" s="23"/>
      <c r="G42" s="23"/>
      <c r="H42" s="23"/>
    </row>
    <row r="43" spans="1:8" ht="12.75">
      <c r="A43" s="27"/>
      <c r="B43" s="16" t="s">
        <v>22</v>
      </c>
      <c r="C43" s="23"/>
      <c r="D43" s="23" t="e">
        <f>D42/C42*100</f>
        <v>#DIV/0!</v>
      </c>
      <c r="E43" s="23" t="e">
        <f>E42/D42*100</f>
        <v>#DIV/0!</v>
      </c>
      <c r="F43" s="23" t="e">
        <f>F42/E42*100</f>
        <v>#DIV/0!</v>
      </c>
      <c r="G43" s="23" t="e">
        <f>G42/F42*100</f>
        <v>#DIV/0!</v>
      </c>
      <c r="H43" s="23" t="e">
        <f>H42/G42*100</f>
        <v>#DIV/0!</v>
      </c>
    </row>
    <row r="44" spans="1:8" ht="12.75">
      <c r="A44" s="27" t="s">
        <v>27</v>
      </c>
      <c r="B44" s="16"/>
      <c r="C44" s="23"/>
      <c r="D44" s="23"/>
      <c r="E44" s="23"/>
      <c r="F44" s="23"/>
      <c r="G44" s="23"/>
      <c r="H44" s="23"/>
    </row>
    <row r="45" spans="1:8" ht="12.75">
      <c r="A45" s="27"/>
      <c r="B45" s="16" t="s">
        <v>22</v>
      </c>
      <c r="C45" s="23"/>
      <c r="D45" s="23" t="e">
        <f>D44/C44*100</f>
        <v>#DIV/0!</v>
      </c>
      <c r="E45" s="23" t="e">
        <f>E44/D44*100</f>
        <v>#DIV/0!</v>
      </c>
      <c r="F45" s="23" t="e">
        <f>F44/E44*100</f>
        <v>#DIV/0!</v>
      </c>
      <c r="G45" s="23" t="e">
        <f>G44/F44*100</f>
        <v>#DIV/0!</v>
      </c>
      <c r="H45" s="23" t="e">
        <f>H44/G44*100</f>
        <v>#DIV/0!</v>
      </c>
    </row>
    <row r="46" spans="1:8" ht="12.75">
      <c r="A46" s="29" t="s">
        <v>28</v>
      </c>
      <c r="B46" s="16" t="s">
        <v>21</v>
      </c>
      <c r="C46" s="23">
        <v>28340</v>
      </c>
      <c r="D46" s="23">
        <v>27698</v>
      </c>
      <c r="E46" s="23">
        <v>0</v>
      </c>
      <c r="F46" s="23">
        <v>0</v>
      </c>
      <c r="G46" s="23">
        <v>0</v>
      </c>
      <c r="H46" s="23">
        <v>0</v>
      </c>
    </row>
    <row r="47" spans="1:8" ht="12.75">
      <c r="A47" s="29"/>
      <c r="B47" s="16" t="s">
        <v>22</v>
      </c>
      <c r="C47" s="23">
        <v>137.8</v>
      </c>
      <c r="D47" s="23">
        <f>D46/C46*100</f>
        <v>97.73465067043048</v>
      </c>
      <c r="E47" s="23">
        <f>E46/D46*100</f>
        <v>0</v>
      </c>
      <c r="F47" s="23" t="e">
        <f>F46/E46*100</f>
        <v>#DIV/0!</v>
      </c>
      <c r="G47" s="23" t="e">
        <f>G46/F46*100</f>
        <v>#DIV/0!</v>
      </c>
      <c r="H47" s="23" t="e">
        <f>H46/G46*100</f>
        <v>#DIV/0!</v>
      </c>
    </row>
    <row r="48" spans="1:8" ht="12.75">
      <c r="A48" s="31" t="s">
        <v>30</v>
      </c>
      <c r="B48" s="16" t="s">
        <v>21</v>
      </c>
      <c r="C48" s="23"/>
      <c r="D48" s="23"/>
      <c r="E48" s="23"/>
      <c r="F48" s="23"/>
      <c r="G48" s="23"/>
      <c r="H48" s="28"/>
    </row>
    <row r="49" spans="1:8" ht="12.75">
      <c r="A49" s="31"/>
      <c r="B49" s="16" t="s">
        <v>22</v>
      </c>
      <c r="C49" s="23"/>
      <c r="D49" s="23" t="e">
        <f>D48/C48*100</f>
        <v>#DIV/0!</v>
      </c>
      <c r="E49" s="23" t="e">
        <f>E48/D48*100</f>
        <v>#DIV/0!</v>
      </c>
      <c r="F49" s="23" t="e">
        <f>F48/E48*100</f>
        <v>#DIV/0!</v>
      </c>
      <c r="G49" s="23" t="e">
        <f>G48/F48*100</f>
        <v>#DIV/0!</v>
      </c>
      <c r="H49" s="23" t="e">
        <f>H48/G48*100</f>
        <v>#DIV/0!</v>
      </c>
    </row>
    <row r="50" spans="1:8" ht="12.75">
      <c r="A50" s="31" t="s">
        <v>32</v>
      </c>
      <c r="B50" s="16" t="s">
        <v>21</v>
      </c>
      <c r="C50" s="23"/>
      <c r="D50" s="23"/>
      <c r="E50" s="23"/>
      <c r="F50" s="23"/>
      <c r="G50" s="23"/>
      <c r="H50" s="28"/>
    </row>
    <row r="51" spans="1:8" ht="12.75">
      <c r="A51" s="31"/>
      <c r="B51" s="16" t="s">
        <v>22</v>
      </c>
      <c r="C51" s="23"/>
      <c r="D51" s="23" t="e">
        <f>D50/C50*100</f>
        <v>#DIV/0!</v>
      </c>
      <c r="E51" s="23" t="e">
        <f>E50/D50*100</f>
        <v>#DIV/0!</v>
      </c>
      <c r="F51" s="23" t="e">
        <f>F50/E50*100</f>
        <v>#DIV/0!</v>
      </c>
      <c r="G51" s="23" t="e">
        <f>G50/F50*100</f>
        <v>#DIV/0!</v>
      </c>
      <c r="H51" s="23" t="e">
        <f>H50/G50*100</f>
        <v>#DIV/0!</v>
      </c>
    </row>
    <row r="52" spans="1:8" ht="24.75" customHeight="1">
      <c r="A52" s="31" t="s">
        <v>33</v>
      </c>
      <c r="B52" s="16" t="s">
        <v>21</v>
      </c>
      <c r="C52" s="23">
        <v>803</v>
      </c>
      <c r="D52" s="23">
        <v>544</v>
      </c>
      <c r="E52" s="23">
        <v>0</v>
      </c>
      <c r="F52" s="23">
        <v>0</v>
      </c>
      <c r="G52" s="23">
        <v>0</v>
      </c>
      <c r="H52" s="23">
        <v>0</v>
      </c>
    </row>
    <row r="53" spans="1:8" ht="12.75">
      <c r="A53" s="31"/>
      <c r="B53" s="16" t="s">
        <v>22</v>
      </c>
      <c r="C53" s="23">
        <v>82.2</v>
      </c>
      <c r="D53" s="23">
        <f>D52/C52*100</f>
        <v>67.74595267745953</v>
      </c>
      <c r="E53" s="23">
        <f>E52/D52*100</f>
        <v>0</v>
      </c>
      <c r="F53" s="23" t="e">
        <f>F52/E52*100</f>
        <v>#DIV/0!</v>
      </c>
      <c r="G53" s="23" t="e">
        <f>G52/F52*100</f>
        <v>#DIV/0!</v>
      </c>
      <c r="H53" s="23" t="e">
        <f>H52/G52*100</f>
        <v>#DIV/0!</v>
      </c>
    </row>
    <row r="54" spans="1:8" ht="12.75">
      <c r="A54" s="31" t="s">
        <v>34</v>
      </c>
      <c r="B54" s="16" t="s">
        <v>21</v>
      </c>
      <c r="C54" s="23"/>
      <c r="D54" s="23">
        <v>66</v>
      </c>
      <c r="E54" s="23">
        <v>0</v>
      </c>
      <c r="F54" s="23">
        <v>0</v>
      </c>
      <c r="G54" s="23">
        <v>0</v>
      </c>
      <c r="H54" s="28">
        <v>0</v>
      </c>
    </row>
    <row r="55" spans="1:8" ht="12.75">
      <c r="A55" s="31"/>
      <c r="B55" s="16" t="s">
        <v>22</v>
      </c>
      <c r="C55" s="23"/>
      <c r="D55" s="23" t="e">
        <f>D54/C54*100</f>
        <v>#DIV/0!</v>
      </c>
      <c r="E55" s="23">
        <f>E54/D54*100</f>
        <v>0</v>
      </c>
      <c r="F55" s="23" t="e">
        <f>F54/E54*100</f>
        <v>#DIV/0!</v>
      </c>
      <c r="G55" s="23" t="e">
        <f>G54/F54*100</f>
        <v>#DIV/0!</v>
      </c>
      <c r="H55" s="23" t="e">
        <f>H54/G54*100</f>
        <v>#DIV/0!</v>
      </c>
    </row>
    <row r="56" spans="1:8" ht="12.75">
      <c r="A56" s="31" t="s">
        <v>35</v>
      </c>
      <c r="B56" s="16"/>
      <c r="C56" s="23">
        <v>2062</v>
      </c>
      <c r="D56" s="23">
        <v>7556</v>
      </c>
      <c r="E56" s="23">
        <f>E58+E60</f>
        <v>0</v>
      </c>
      <c r="F56" s="23">
        <f>F58+F60</f>
        <v>0</v>
      </c>
      <c r="G56" s="23">
        <f>G58+G60</f>
        <v>0</v>
      </c>
      <c r="H56" s="23">
        <f>H58+H60</f>
        <v>0</v>
      </c>
    </row>
    <row r="57" spans="1:8" ht="12.75">
      <c r="A57" s="31"/>
      <c r="B57" s="16" t="s">
        <v>22</v>
      </c>
      <c r="C57" s="23"/>
      <c r="D57" s="23">
        <f>D56/C56*100</f>
        <v>366.44034917555774</v>
      </c>
      <c r="E57" s="23">
        <f>E56/D56*100</f>
        <v>0</v>
      </c>
      <c r="F57" s="23" t="e">
        <f>F56/E56*100</f>
        <v>#DIV/0!</v>
      </c>
      <c r="G57" s="23" t="e">
        <f>G56/F56*100</f>
        <v>#DIV/0!</v>
      </c>
      <c r="H57" s="23" t="e">
        <f>H56/G56*100</f>
        <v>#DIV/0!</v>
      </c>
    </row>
    <row r="58" spans="1:8" ht="12.75">
      <c r="A58" s="34" t="s">
        <v>36</v>
      </c>
      <c r="B58" s="16" t="s">
        <v>21</v>
      </c>
      <c r="C58" s="23">
        <v>2062</v>
      </c>
      <c r="D58" s="23">
        <v>7556</v>
      </c>
      <c r="E58" s="23">
        <v>0</v>
      </c>
      <c r="F58" s="23">
        <v>0</v>
      </c>
      <c r="G58" s="23">
        <v>0</v>
      </c>
      <c r="H58" s="23">
        <v>0</v>
      </c>
    </row>
    <row r="59" spans="1:8" ht="12.75">
      <c r="A59" s="34"/>
      <c r="B59" s="16" t="s">
        <v>22</v>
      </c>
      <c r="C59" s="23"/>
      <c r="D59" s="23">
        <f>D58/C58*100</f>
        <v>366.44034917555774</v>
      </c>
      <c r="E59" s="23">
        <f>E58/D58*100</f>
        <v>0</v>
      </c>
      <c r="F59" s="23" t="e">
        <f>F58/E58*100</f>
        <v>#DIV/0!</v>
      </c>
      <c r="G59" s="23" t="e">
        <f>G58/F58*100</f>
        <v>#DIV/0!</v>
      </c>
      <c r="H59" s="23" t="e">
        <f>H58/G58*100</f>
        <v>#DIV/0!</v>
      </c>
    </row>
    <row r="60" spans="1:8" ht="12.75">
      <c r="A60" s="34" t="s">
        <v>37</v>
      </c>
      <c r="B60" s="16" t="s">
        <v>21</v>
      </c>
      <c r="C60" s="23"/>
      <c r="D60" s="23"/>
      <c r="E60" s="23"/>
      <c r="F60" s="23"/>
      <c r="G60" s="23"/>
      <c r="H60" s="23"/>
    </row>
    <row r="61" spans="1:8" ht="12.75">
      <c r="A61" s="34"/>
      <c r="B61" s="16" t="s">
        <v>22</v>
      </c>
      <c r="C61" s="23"/>
      <c r="D61" s="23" t="e">
        <f>D60/C60*100</f>
        <v>#DIV/0!</v>
      </c>
      <c r="E61" s="23" t="e">
        <f>E60/D60*100</f>
        <v>#DIV/0!</v>
      </c>
      <c r="F61" s="23" t="e">
        <f>F60/E60*100</f>
        <v>#DIV/0!</v>
      </c>
      <c r="G61" s="23" t="e">
        <f>G60/F60*100</f>
        <v>#DIV/0!</v>
      </c>
      <c r="H61" s="23" t="e">
        <f>H60/G60*100</f>
        <v>#DIV/0!</v>
      </c>
    </row>
    <row r="62" spans="1:8" ht="12.75">
      <c r="A62" s="31" t="s">
        <v>38</v>
      </c>
      <c r="B62" s="16" t="s">
        <v>21</v>
      </c>
      <c r="C62" s="23">
        <v>547</v>
      </c>
      <c r="D62" s="23">
        <v>908</v>
      </c>
      <c r="E62" s="23">
        <v>0</v>
      </c>
      <c r="F62" s="23">
        <v>0</v>
      </c>
      <c r="G62" s="23">
        <v>0</v>
      </c>
      <c r="H62" s="28">
        <v>0</v>
      </c>
    </row>
    <row r="63" spans="1:8" ht="12.75">
      <c r="A63" s="31"/>
      <c r="B63" s="16" t="s">
        <v>22</v>
      </c>
      <c r="C63" s="23"/>
      <c r="D63" s="23">
        <f>D62/C62*100</f>
        <v>165.9963436928702</v>
      </c>
      <c r="E63" s="23">
        <f>E62/D62*100</f>
        <v>0</v>
      </c>
      <c r="F63" s="23" t="e">
        <f>F62/E62*100</f>
        <v>#DIV/0!</v>
      </c>
      <c r="G63" s="23" t="e">
        <f>G62/F62*100</f>
        <v>#DIV/0!</v>
      </c>
      <c r="H63" s="23" t="e">
        <f>H62/G62*100</f>
        <v>#DIV/0!</v>
      </c>
    </row>
    <row r="64" spans="1:8" ht="40.5">
      <c r="A64" s="15" t="s">
        <v>57</v>
      </c>
      <c r="B64" s="16" t="s">
        <v>21</v>
      </c>
      <c r="C64" s="17">
        <f aca="true" t="shared" si="0" ref="C64:H64">C66+C68+C70+C72+C74+C76+C78+C80+C82+C88</f>
        <v>527696</v>
      </c>
      <c r="D64" s="17">
        <f t="shared" si="0"/>
        <v>633489</v>
      </c>
      <c r="E64" s="17">
        <f t="shared" si="0"/>
        <v>467986</v>
      </c>
      <c r="F64" s="17">
        <f t="shared" si="0"/>
        <v>499885</v>
      </c>
      <c r="G64" s="17">
        <f t="shared" si="0"/>
        <v>546105</v>
      </c>
      <c r="H64" s="18">
        <f t="shared" si="0"/>
        <v>616300</v>
      </c>
    </row>
    <row r="65" spans="1:8" ht="12.75">
      <c r="A65" s="37"/>
      <c r="B65" s="16" t="s">
        <v>22</v>
      </c>
      <c r="C65" s="20">
        <v>104.9</v>
      </c>
      <c r="D65" s="20">
        <f>D64/C64*100</f>
        <v>120.04809587338165</v>
      </c>
      <c r="E65" s="20">
        <f>E64/D64*100</f>
        <v>73.87436877356987</v>
      </c>
      <c r="F65" s="20">
        <f>F64/E64*100</f>
        <v>106.81622954532828</v>
      </c>
      <c r="G65" s="20">
        <f>G64/F64*100</f>
        <v>109.2461266091201</v>
      </c>
      <c r="H65" s="20">
        <f>H64/G64*100</f>
        <v>112.8537552302213</v>
      </c>
    </row>
    <row r="66" spans="1:8" ht="12.75">
      <c r="A66" s="22" t="s">
        <v>23</v>
      </c>
      <c r="B66" s="16" t="s">
        <v>21</v>
      </c>
      <c r="C66" s="20">
        <f aca="true" t="shared" si="1" ref="C66:H66">C14-C40</f>
        <v>242779</v>
      </c>
      <c r="D66" s="20">
        <f t="shared" si="1"/>
        <v>202030</v>
      </c>
      <c r="E66" s="20">
        <f t="shared" si="1"/>
        <v>235183</v>
      </c>
      <c r="F66" s="20">
        <f t="shared" si="1"/>
        <v>239500</v>
      </c>
      <c r="G66" s="20">
        <f t="shared" si="1"/>
        <v>250755</v>
      </c>
      <c r="H66" s="20">
        <f t="shared" si="1"/>
        <v>273410</v>
      </c>
    </row>
    <row r="67" spans="1:8" ht="12.75">
      <c r="A67" s="35"/>
      <c r="B67" s="16" t="s">
        <v>22</v>
      </c>
      <c r="C67" s="23">
        <v>76.4</v>
      </c>
      <c r="D67" s="20">
        <f>D66/C66*100</f>
        <v>83.21559937226861</v>
      </c>
      <c r="E67" s="20">
        <f>E66/D66*100</f>
        <v>116.40993911795279</v>
      </c>
      <c r="F67" s="20">
        <f>F66/E66*100</f>
        <v>101.83559185825506</v>
      </c>
      <c r="G67" s="20">
        <f>G66/F66*100</f>
        <v>104.69937369519833</v>
      </c>
      <c r="H67" s="20">
        <f>H66/G66*100</f>
        <v>109.03471516021614</v>
      </c>
    </row>
    <row r="68" spans="1:8" ht="12.75">
      <c r="A68" s="27" t="s">
        <v>26</v>
      </c>
      <c r="B68" s="16" t="s">
        <v>21</v>
      </c>
      <c r="C68" s="20">
        <f aca="true" t="shared" si="2" ref="C68:H68">C16-C42</f>
        <v>2035</v>
      </c>
      <c r="D68" s="20">
        <f t="shared" si="2"/>
        <v>518</v>
      </c>
      <c r="E68" s="20">
        <f t="shared" si="2"/>
        <v>320</v>
      </c>
      <c r="F68" s="20">
        <f t="shared" si="2"/>
        <v>330</v>
      </c>
      <c r="G68" s="20">
        <f t="shared" si="2"/>
        <v>350</v>
      </c>
      <c r="H68" s="20">
        <f t="shared" si="2"/>
        <v>380</v>
      </c>
    </row>
    <row r="69" spans="1:8" ht="12.75">
      <c r="A69" s="27"/>
      <c r="B69" s="16" t="s">
        <v>22</v>
      </c>
      <c r="C69" s="23">
        <v>181.5</v>
      </c>
      <c r="D69" s="20">
        <f>D68/C68*100</f>
        <v>25.454545454545453</v>
      </c>
      <c r="E69" s="20">
        <f>E68/D68*100</f>
        <v>61.77606177606177</v>
      </c>
      <c r="F69" s="20">
        <f>F68/E68*100</f>
        <v>103.125</v>
      </c>
      <c r="G69" s="20">
        <f>G68/F68*100</f>
        <v>106.06060606060606</v>
      </c>
      <c r="H69" s="20">
        <f>H68/G68*100</f>
        <v>108.57142857142857</v>
      </c>
    </row>
    <row r="70" spans="1:8" ht="12.75">
      <c r="A70" s="27" t="s">
        <v>27</v>
      </c>
      <c r="B70" s="16"/>
      <c r="C70" s="20">
        <f aca="true" t="shared" si="3" ref="C70:H70">C18-C44</f>
        <v>0</v>
      </c>
      <c r="D70" s="20">
        <f t="shared" si="3"/>
        <v>0</v>
      </c>
      <c r="E70" s="20">
        <f t="shared" si="3"/>
        <v>0</v>
      </c>
      <c r="F70" s="20">
        <f t="shared" si="3"/>
        <v>0</v>
      </c>
      <c r="G70" s="20">
        <f t="shared" si="3"/>
        <v>0</v>
      </c>
      <c r="H70" s="20">
        <f t="shared" si="3"/>
        <v>0</v>
      </c>
    </row>
    <row r="71" spans="1:8" ht="12.75">
      <c r="A71" s="27"/>
      <c r="B71" s="16" t="s">
        <v>22</v>
      </c>
      <c r="C71" s="23"/>
      <c r="D71" s="20" t="e">
        <f>D70/C70*100</f>
        <v>#DIV/0!</v>
      </c>
      <c r="E71" s="20" t="e">
        <f>E70/D70*100</f>
        <v>#DIV/0!</v>
      </c>
      <c r="F71" s="20" t="e">
        <f>F70/E70*100</f>
        <v>#DIV/0!</v>
      </c>
      <c r="G71" s="20" t="e">
        <f>G70/F70*100</f>
        <v>#DIV/0!</v>
      </c>
      <c r="H71" s="20" t="e">
        <f>H70/G70*100</f>
        <v>#DIV/0!</v>
      </c>
    </row>
    <row r="72" spans="1:8" ht="12.75">
      <c r="A72" s="29" t="s">
        <v>28</v>
      </c>
      <c r="B72" s="16" t="s">
        <v>21</v>
      </c>
      <c r="C72" s="20">
        <f aca="true" t="shared" si="4" ref="C72:H72">C20-C46</f>
        <v>152181</v>
      </c>
      <c r="D72" s="20">
        <f t="shared" si="4"/>
        <v>267671</v>
      </c>
      <c r="E72" s="20">
        <f t="shared" si="4"/>
        <v>83587</v>
      </c>
      <c r="F72" s="20">
        <f t="shared" si="4"/>
        <v>97410</v>
      </c>
      <c r="G72" s="20">
        <f t="shared" si="4"/>
        <v>114570</v>
      </c>
      <c r="H72" s="20">
        <f t="shared" si="4"/>
        <v>139360</v>
      </c>
    </row>
    <row r="73" spans="1:8" ht="12.75">
      <c r="A73" s="29"/>
      <c r="B73" s="16" t="s">
        <v>22</v>
      </c>
      <c r="C73" s="23">
        <v>133.3</v>
      </c>
      <c r="D73" s="20">
        <f>D72/C72*100</f>
        <v>175.88989427063825</v>
      </c>
      <c r="E73" s="20">
        <f>E72/D72*100</f>
        <v>31.227514373988964</v>
      </c>
      <c r="F73" s="20">
        <f>F72/E72*100</f>
        <v>116.53726057879814</v>
      </c>
      <c r="G73" s="20">
        <f>G72/F72*100</f>
        <v>117.61626116415151</v>
      </c>
      <c r="H73" s="20">
        <f>H72/G72*100</f>
        <v>121.63742690058479</v>
      </c>
    </row>
    <row r="74" spans="1:8" ht="12.75">
      <c r="A74" s="31" t="s">
        <v>30</v>
      </c>
      <c r="B74" s="16" t="s">
        <v>21</v>
      </c>
      <c r="C74" s="20">
        <f aca="true" t="shared" si="5" ref="C74:H74">C22-C48</f>
        <v>4755</v>
      </c>
      <c r="D74" s="20">
        <f t="shared" si="5"/>
        <v>9780</v>
      </c>
      <c r="E74" s="20">
        <f t="shared" si="5"/>
        <v>3050</v>
      </c>
      <c r="F74" s="20">
        <f t="shared" si="5"/>
        <v>3200</v>
      </c>
      <c r="G74" s="20">
        <f t="shared" si="5"/>
        <v>3670</v>
      </c>
      <c r="H74" s="20">
        <f t="shared" si="5"/>
        <v>4200</v>
      </c>
    </row>
    <row r="75" spans="1:8" ht="12.75">
      <c r="A75" s="31"/>
      <c r="B75" s="16" t="s">
        <v>22</v>
      </c>
      <c r="C75" s="23">
        <v>106.9</v>
      </c>
      <c r="D75" s="20">
        <f>D74/C74*100</f>
        <v>205.67823343848582</v>
      </c>
      <c r="E75" s="20">
        <f>E74/D74*100</f>
        <v>31.186094069529652</v>
      </c>
      <c r="F75" s="20">
        <f>F74/E74*100</f>
        <v>104.91803278688525</v>
      </c>
      <c r="G75" s="20">
        <f>G74/F74*100</f>
        <v>114.68750000000001</v>
      </c>
      <c r="H75" s="20">
        <f>H74/G74*100</f>
        <v>114.44141689373298</v>
      </c>
    </row>
    <row r="76" spans="1:8" ht="12.75">
      <c r="A76" s="31" t="s">
        <v>32</v>
      </c>
      <c r="B76" s="16" t="s">
        <v>21</v>
      </c>
      <c r="C76" s="20">
        <f aca="true" t="shared" si="6" ref="C76:H76">C24-C50</f>
        <v>66971</v>
      </c>
      <c r="D76" s="20">
        <f t="shared" si="6"/>
        <v>105560</v>
      </c>
      <c r="E76" s="20">
        <f t="shared" si="6"/>
        <v>82336</v>
      </c>
      <c r="F76" s="20">
        <f t="shared" si="6"/>
        <v>88670</v>
      </c>
      <c r="G76" s="20">
        <f t="shared" si="6"/>
        <v>96480</v>
      </c>
      <c r="H76" s="20">
        <f t="shared" si="6"/>
        <v>105650</v>
      </c>
    </row>
    <row r="77" spans="1:8" ht="12.75">
      <c r="A77" s="31"/>
      <c r="B77" s="16" t="s">
        <v>22</v>
      </c>
      <c r="C77" s="23">
        <v>645.7</v>
      </c>
      <c r="D77" s="20">
        <f>D76/C76*100</f>
        <v>157.62046258828448</v>
      </c>
      <c r="E77" s="20">
        <f>E76/D76*100</f>
        <v>77.99924213717317</v>
      </c>
      <c r="F77" s="20">
        <f>F76/E76*100</f>
        <v>107.69286824718228</v>
      </c>
      <c r="G77" s="20">
        <f>G76/F76*100</f>
        <v>108.8079395511447</v>
      </c>
      <c r="H77" s="20">
        <f>H76/G76*100</f>
        <v>109.50456053067994</v>
      </c>
    </row>
    <row r="78" spans="1:8" ht="24" customHeight="1">
      <c r="A78" s="31" t="s">
        <v>33</v>
      </c>
      <c r="B78" s="16" t="s">
        <v>21</v>
      </c>
      <c r="C78" s="20">
        <f aca="true" t="shared" si="7" ref="C78:H78">C26-C52</f>
        <v>41638</v>
      </c>
      <c r="D78" s="20">
        <f t="shared" si="7"/>
        <v>48347</v>
      </c>
      <c r="E78" s="20">
        <f t="shared" si="7"/>
        <v>54560</v>
      </c>
      <c r="F78" s="20">
        <f t="shared" si="7"/>
        <v>61100</v>
      </c>
      <c r="G78" s="20">
        <f t="shared" si="7"/>
        <v>69050</v>
      </c>
      <c r="H78" s="20">
        <f t="shared" si="7"/>
        <v>78700</v>
      </c>
    </row>
    <row r="79" spans="1:8" ht="12.75">
      <c r="A79" s="31"/>
      <c r="B79" s="16" t="s">
        <v>22</v>
      </c>
      <c r="C79" s="23">
        <v>124</v>
      </c>
      <c r="D79" s="20">
        <f>D78/C78*100</f>
        <v>116.11268552764302</v>
      </c>
      <c r="E79" s="20">
        <f>E78/D78*100</f>
        <v>112.85084907026288</v>
      </c>
      <c r="F79" s="20">
        <f>F78/E78*100</f>
        <v>111.98680351906158</v>
      </c>
      <c r="G79" s="20">
        <f>G78/F78*100</f>
        <v>113.01145662847792</v>
      </c>
      <c r="H79" s="20">
        <f>H78/G78*100</f>
        <v>113.97538015930486</v>
      </c>
    </row>
    <row r="80" spans="1:8" ht="12.75">
      <c r="A80" s="31" t="s">
        <v>34</v>
      </c>
      <c r="B80" s="16" t="s">
        <v>21</v>
      </c>
      <c r="C80" s="20">
        <f aca="true" t="shared" si="8" ref="C80:H80">C28-C54</f>
        <v>3521</v>
      </c>
      <c r="D80" s="20">
        <f t="shared" si="8"/>
        <v>1974</v>
      </c>
      <c r="E80" s="20">
        <f t="shared" si="8"/>
        <v>2050</v>
      </c>
      <c r="F80" s="20">
        <f t="shared" si="8"/>
        <v>2075</v>
      </c>
      <c r="G80" s="20">
        <f t="shared" si="8"/>
        <v>2130</v>
      </c>
      <c r="H80" s="20">
        <f t="shared" si="8"/>
        <v>2200</v>
      </c>
    </row>
    <row r="81" spans="1:8" ht="12.75">
      <c r="A81" s="31"/>
      <c r="B81" s="16" t="s">
        <v>22</v>
      </c>
      <c r="C81" s="23">
        <v>128.9</v>
      </c>
      <c r="D81" s="20">
        <f>D80/C80*100</f>
        <v>56.063618290258454</v>
      </c>
      <c r="E81" s="20">
        <f>E80/D80*100</f>
        <v>103.8500506585613</v>
      </c>
      <c r="F81" s="20">
        <f>F80/E80*100</f>
        <v>101.21951219512195</v>
      </c>
      <c r="G81" s="20">
        <f>G80/F80*100</f>
        <v>102.65060240963855</v>
      </c>
      <c r="H81" s="20">
        <f>H80/G80*100</f>
        <v>103.28638497652582</v>
      </c>
    </row>
    <row r="82" spans="1:8" ht="12.75">
      <c r="A82" s="31" t="s">
        <v>35</v>
      </c>
      <c r="B82" s="16"/>
      <c r="C82" s="23">
        <f aca="true" t="shared" si="9" ref="C82:H82">C30-C56</f>
        <v>11296</v>
      </c>
      <c r="D82" s="23">
        <f t="shared" si="9"/>
        <v>-2623</v>
      </c>
      <c r="E82" s="23">
        <f t="shared" si="9"/>
        <v>5500</v>
      </c>
      <c r="F82" s="23">
        <f t="shared" si="9"/>
        <v>6000</v>
      </c>
      <c r="G82" s="23">
        <f t="shared" si="9"/>
        <v>7300</v>
      </c>
      <c r="H82" s="23">
        <f t="shared" si="9"/>
        <v>10400</v>
      </c>
    </row>
    <row r="83" spans="1:8" ht="12.75">
      <c r="A83" s="31"/>
      <c r="B83" s="16" t="s">
        <v>22</v>
      </c>
      <c r="C83" s="23">
        <v>69.1</v>
      </c>
      <c r="D83" s="20">
        <f>D82/C82*100</f>
        <v>-23.220609065155806</v>
      </c>
      <c r="E83" s="20">
        <f>E82/D82*100</f>
        <v>-209.68356843309186</v>
      </c>
      <c r="F83" s="20">
        <f>F82/E82*100</f>
        <v>109.09090909090908</v>
      </c>
      <c r="G83" s="20">
        <f>G82/F82*100</f>
        <v>121.66666666666666</v>
      </c>
      <c r="H83" s="20">
        <f>H82/G82*100</f>
        <v>142.46575342465752</v>
      </c>
    </row>
    <row r="84" spans="1:8" ht="12.75">
      <c r="A84" s="34" t="s">
        <v>36</v>
      </c>
      <c r="B84" s="16" t="s">
        <v>21</v>
      </c>
      <c r="C84" s="20">
        <f aca="true" t="shared" si="10" ref="C84:H84">C32-C58</f>
        <v>11296</v>
      </c>
      <c r="D84" s="20">
        <f t="shared" si="10"/>
        <v>-6361</v>
      </c>
      <c r="E84" s="20">
        <f t="shared" si="10"/>
        <v>1335</v>
      </c>
      <c r="F84" s="20">
        <f t="shared" si="10"/>
        <v>1455</v>
      </c>
      <c r="G84" s="20">
        <f t="shared" si="10"/>
        <v>1670</v>
      </c>
      <c r="H84" s="20">
        <f t="shared" si="10"/>
        <v>2000</v>
      </c>
    </row>
    <row r="85" spans="1:8" ht="12.75">
      <c r="A85" s="34"/>
      <c r="B85" s="16" t="s">
        <v>22</v>
      </c>
      <c r="C85" s="23">
        <v>69.1</v>
      </c>
      <c r="D85" s="20">
        <f>D84/C84*100</f>
        <v>-56.311968838526916</v>
      </c>
      <c r="E85" s="20">
        <f>E84/D84*100</f>
        <v>-20.98726615312058</v>
      </c>
      <c r="F85" s="20">
        <f>F84/E84*100</f>
        <v>108.98876404494382</v>
      </c>
      <c r="G85" s="20">
        <f>G84/F84*100</f>
        <v>114.77663230240549</v>
      </c>
      <c r="H85" s="20">
        <f>H84/G84*100</f>
        <v>119.76047904191616</v>
      </c>
    </row>
    <row r="86" spans="1:8" ht="12.75">
      <c r="A86" s="34" t="s">
        <v>37</v>
      </c>
      <c r="B86" s="16" t="s">
        <v>21</v>
      </c>
      <c r="C86" s="20">
        <f aca="true" t="shared" si="11" ref="C86:H86">C34-C60</f>
        <v>0</v>
      </c>
      <c r="D86" s="20">
        <f t="shared" si="11"/>
        <v>0</v>
      </c>
      <c r="E86" s="20">
        <f t="shared" si="11"/>
        <v>0</v>
      </c>
      <c r="F86" s="20">
        <f t="shared" si="11"/>
        <v>0</v>
      </c>
      <c r="G86" s="20">
        <f t="shared" si="11"/>
        <v>0</v>
      </c>
      <c r="H86" s="20">
        <f t="shared" si="11"/>
        <v>0</v>
      </c>
    </row>
    <row r="87" spans="1:8" ht="12.75">
      <c r="A87" s="34"/>
      <c r="B87" s="16" t="s">
        <v>22</v>
      </c>
      <c r="C87" s="23"/>
      <c r="D87" s="20" t="e">
        <f>D86/C86*100</f>
        <v>#DIV/0!</v>
      </c>
      <c r="E87" s="20" t="e">
        <f>E86/D86*100</f>
        <v>#DIV/0!</v>
      </c>
      <c r="F87" s="20" t="e">
        <f>F86/E86*100</f>
        <v>#DIV/0!</v>
      </c>
      <c r="G87" s="20" t="e">
        <f>G86/F86*100</f>
        <v>#DIV/0!</v>
      </c>
      <c r="H87" s="20" t="e">
        <f>H86/G86*100</f>
        <v>#DIV/0!</v>
      </c>
    </row>
    <row r="88" spans="1:8" ht="12.75">
      <c r="A88" s="31" t="s">
        <v>38</v>
      </c>
      <c r="B88" s="16" t="s">
        <v>21</v>
      </c>
      <c r="C88" s="20">
        <f aca="true" t="shared" si="12" ref="C88:H88">C36-C62</f>
        <v>2520</v>
      </c>
      <c r="D88" s="20">
        <f t="shared" si="12"/>
        <v>232</v>
      </c>
      <c r="E88" s="20">
        <f t="shared" si="12"/>
        <v>1400</v>
      </c>
      <c r="F88" s="20">
        <f t="shared" si="12"/>
        <v>1600</v>
      </c>
      <c r="G88" s="20">
        <f t="shared" si="12"/>
        <v>1800</v>
      </c>
      <c r="H88" s="20">
        <f t="shared" si="12"/>
        <v>2000</v>
      </c>
    </row>
    <row r="89" spans="1:8" ht="12.75">
      <c r="A89" s="38"/>
      <c r="B89" s="39" t="s">
        <v>22</v>
      </c>
      <c r="C89" s="53">
        <v>100.6</v>
      </c>
      <c r="D89" s="20">
        <f>D88/C88*100</f>
        <v>9.206349206349207</v>
      </c>
      <c r="E89" s="20">
        <f>E88/D88*100</f>
        <v>603.448275862069</v>
      </c>
      <c r="F89" s="20">
        <f>F88/E88*100</f>
        <v>114.28571428571428</v>
      </c>
      <c r="G89" s="20">
        <f>G88/F88*100</f>
        <v>112.5</v>
      </c>
      <c r="H89" s="20">
        <f>H88/G88*100</f>
        <v>111.11111111111111</v>
      </c>
    </row>
    <row r="90" spans="1:8" ht="25.5">
      <c r="A90" s="54" t="s">
        <v>44</v>
      </c>
      <c r="B90" s="55" t="s">
        <v>21</v>
      </c>
      <c r="C90" s="44">
        <f aca="true" t="shared" si="13" ref="C90:H90">C64-C12+C38</f>
        <v>0</v>
      </c>
      <c r="D90" s="44">
        <f t="shared" si="13"/>
        <v>0</v>
      </c>
      <c r="E90" s="44">
        <f t="shared" si="13"/>
        <v>0</v>
      </c>
      <c r="F90" s="44">
        <f t="shared" si="13"/>
        <v>0</v>
      </c>
      <c r="G90" s="44">
        <f t="shared" si="13"/>
        <v>0</v>
      </c>
      <c r="H90" s="44">
        <f t="shared" si="13"/>
        <v>0</v>
      </c>
    </row>
    <row r="91" spans="1:8" ht="13.5" customHeight="1">
      <c r="A91" s="104" t="s">
        <v>58</v>
      </c>
      <c r="B91" s="104"/>
      <c r="C91" s="104"/>
      <c r="D91" s="104"/>
      <c r="E91" s="56"/>
      <c r="F91" s="57"/>
      <c r="G91" s="57"/>
      <c r="H91" s="57"/>
    </row>
    <row r="92" spans="1:8" s="46" customFormat="1" ht="41.25" customHeight="1">
      <c r="A92" s="98" t="s">
        <v>59</v>
      </c>
      <c r="B92" s="98"/>
      <c r="C92" s="98"/>
      <c r="D92" s="98"/>
      <c r="E92" s="98"/>
      <c r="F92" s="98"/>
      <c r="G92" s="98"/>
      <c r="H92" s="98"/>
    </row>
    <row r="93" spans="1:8" s="46" customFormat="1" ht="28.5" customHeight="1">
      <c r="A93" s="58" t="s">
        <v>47</v>
      </c>
      <c r="B93" s="59"/>
      <c r="C93" s="60"/>
      <c r="D93" s="60"/>
      <c r="E93" s="60"/>
      <c r="F93" s="48"/>
      <c r="G93" s="48"/>
      <c r="H93" s="48"/>
    </row>
    <row r="94" spans="1:8" s="46" customFormat="1" ht="12.75">
      <c r="A94" s="58" t="s">
        <v>60</v>
      </c>
      <c r="B94" s="59"/>
      <c r="C94" s="60"/>
      <c r="D94" s="60"/>
      <c r="E94" s="60"/>
      <c r="F94" s="48"/>
      <c r="G94" s="48"/>
      <c r="H94" s="48"/>
    </row>
    <row r="95" spans="1:8" s="46" customFormat="1" ht="18" customHeight="1">
      <c r="A95" s="58" t="s">
        <v>61</v>
      </c>
      <c r="B95" s="59"/>
      <c r="C95" s="60"/>
      <c r="D95" s="60"/>
      <c r="E95" s="60"/>
      <c r="F95" s="48"/>
      <c r="G95" s="48"/>
      <c r="H95" s="48"/>
    </row>
    <row r="96" spans="1:8" s="46" customFormat="1" ht="12.75" customHeight="1" hidden="1">
      <c r="A96" s="105" t="s">
        <v>62</v>
      </c>
      <c r="B96" s="105"/>
      <c r="C96" s="105"/>
      <c r="D96" s="105"/>
      <c r="E96" s="105"/>
      <c r="F96" s="105"/>
      <c r="G96" s="48"/>
      <c r="H96" s="48"/>
    </row>
    <row r="97" spans="1:8" s="46" customFormat="1" ht="5.25" customHeight="1">
      <c r="A97" s="61"/>
      <c r="B97" s="62"/>
      <c r="C97" s="62"/>
      <c r="D97" s="62"/>
      <c r="E97" s="62"/>
      <c r="F97" s="62"/>
      <c r="G97" s="48"/>
      <c r="H97" s="48"/>
    </row>
    <row r="98" spans="1:8" ht="12.75" customHeight="1">
      <c r="A98" s="105" t="s">
        <v>63</v>
      </c>
      <c r="B98" s="105"/>
      <c r="C98" s="105"/>
      <c r="D98" s="48"/>
      <c r="E98" s="48"/>
      <c r="F98" s="48"/>
      <c r="G98" s="48"/>
      <c r="H98" s="48"/>
    </row>
    <row r="99" spans="3:8" ht="12.75">
      <c r="C99" s="50"/>
      <c r="D99" s="50"/>
      <c r="E99" s="50"/>
      <c r="F99" s="50"/>
      <c r="G99" s="50"/>
      <c r="H99" s="50"/>
    </row>
    <row r="100" spans="1:8" ht="12.75">
      <c r="A100" s="63" t="s">
        <v>64</v>
      </c>
      <c r="C100" s="50"/>
      <c r="D100" s="50"/>
      <c r="E100" s="50"/>
      <c r="F100" s="50"/>
      <c r="G100" s="50"/>
      <c r="H100" s="50"/>
    </row>
    <row r="101" spans="3:8" ht="12.75">
      <c r="C101" s="50"/>
      <c r="D101" s="50"/>
      <c r="E101" s="50"/>
      <c r="F101" s="50"/>
      <c r="G101" s="50"/>
      <c r="H101" s="50"/>
    </row>
    <row r="102" spans="3:8" ht="12.75">
      <c r="C102" s="50"/>
      <c r="D102" s="50"/>
      <c r="E102" s="50"/>
      <c r="F102" s="50"/>
      <c r="G102" s="50"/>
      <c r="H102" s="50"/>
    </row>
    <row r="103" spans="3:8" ht="12.75">
      <c r="C103" s="50"/>
      <c r="D103" s="50"/>
      <c r="E103" s="50"/>
      <c r="F103" s="50"/>
      <c r="G103" s="50"/>
      <c r="H103" s="50"/>
    </row>
    <row r="104" spans="3:8" ht="12.75">
      <c r="C104" s="50"/>
      <c r="D104" s="50"/>
      <c r="E104" s="50"/>
      <c r="F104" s="50"/>
      <c r="G104" s="50"/>
      <c r="H104" s="50"/>
    </row>
    <row r="105" spans="3:8" ht="12.75">
      <c r="C105" s="50"/>
      <c r="D105" s="50"/>
      <c r="E105" s="50"/>
      <c r="F105" s="50"/>
      <c r="G105" s="50"/>
      <c r="H105" s="50"/>
    </row>
    <row r="106" spans="3:8" ht="12.75">
      <c r="C106" s="50"/>
      <c r="D106" s="50"/>
      <c r="E106" s="50"/>
      <c r="F106" s="50"/>
      <c r="G106" s="50"/>
      <c r="H106" s="50"/>
    </row>
    <row r="107" spans="3:8" ht="12.75">
      <c r="C107" s="50"/>
      <c r="D107" s="50"/>
      <c r="E107" s="50"/>
      <c r="F107" s="50"/>
      <c r="G107" s="50"/>
      <c r="H107" s="50"/>
    </row>
    <row r="108" spans="3:8" ht="12.75">
      <c r="C108" s="50"/>
      <c r="D108" s="50"/>
      <c r="E108" s="50"/>
      <c r="F108" s="50"/>
      <c r="G108" s="50"/>
      <c r="H108" s="50"/>
    </row>
    <row r="109" spans="3:8" ht="12.75">
      <c r="C109" s="50"/>
      <c r="D109" s="50"/>
      <c r="E109" s="50"/>
      <c r="F109" s="50"/>
      <c r="G109" s="50"/>
      <c r="H109" s="50"/>
    </row>
    <row r="110" spans="3:8" ht="12.75">
      <c r="C110" s="50"/>
      <c r="D110" s="50"/>
      <c r="E110" s="50"/>
      <c r="F110" s="50"/>
      <c r="G110" s="50"/>
      <c r="H110" s="50"/>
    </row>
    <row r="111" spans="3:8" ht="12.75">
      <c r="C111" s="50"/>
      <c r="D111" s="50"/>
      <c r="E111" s="50"/>
      <c r="F111" s="50"/>
      <c r="G111" s="50"/>
      <c r="H111" s="50"/>
    </row>
    <row r="112" spans="3:8" ht="12.75">
      <c r="C112" s="50"/>
      <c r="D112" s="50"/>
      <c r="E112" s="50"/>
      <c r="F112" s="50"/>
      <c r="G112" s="50"/>
      <c r="H112" s="50"/>
    </row>
    <row r="113" spans="3:8" ht="12.75">
      <c r="C113" s="50"/>
      <c r="D113" s="50"/>
      <c r="E113" s="50"/>
      <c r="F113" s="50"/>
      <c r="G113" s="50"/>
      <c r="H113" s="50"/>
    </row>
    <row r="114" spans="3:8" ht="12.75">
      <c r="C114" s="50"/>
      <c r="D114" s="50"/>
      <c r="E114" s="50"/>
      <c r="F114" s="50"/>
      <c r="G114" s="50"/>
      <c r="H114" s="50"/>
    </row>
    <row r="115" spans="3:8" ht="12.75">
      <c r="C115" s="50"/>
      <c r="D115" s="50"/>
      <c r="E115" s="50"/>
      <c r="F115" s="50"/>
      <c r="G115" s="50"/>
      <c r="H115" s="50"/>
    </row>
    <row r="116" spans="3:8" ht="12.75">
      <c r="C116" s="50"/>
      <c r="D116" s="50"/>
      <c r="E116" s="50"/>
      <c r="F116" s="50"/>
      <c r="G116" s="50"/>
      <c r="H116" s="50"/>
    </row>
    <row r="117" spans="3:8" ht="12.75">
      <c r="C117" s="50"/>
      <c r="D117" s="50"/>
      <c r="E117" s="50"/>
      <c r="F117" s="50"/>
      <c r="G117" s="50"/>
      <c r="H117" s="50"/>
    </row>
    <row r="118" spans="3:8" ht="12.75">
      <c r="C118" s="50"/>
      <c r="D118" s="50"/>
      <c r="E118" s="50"/>
      <c r="F118" s="50"/>
      <c r="G118" s="50"/>
      <c r="H118" s="50"/>
    </row>
    <row r="119" spans="3:8" ht="12.75">
      <c r="C119" s="50"/>
      <c r="D119" s="50"/>
      <c r="E119" s="50"/>
      <c r="F119" s="50"/>
      <c r="G119" s="50"/>
      <c r="H119" s="50"/>
    </row>
    <row r="120" spans="3:8" ht="12.75">
      <c r="C120" s="50"/>
      <c r="D120" s="50"/>
      <c r="E120" s="50"/>
      <c r="F120" s="50"/>
      <c r="G120" s="50"/>
      <c r="H120" s="50"/>
    </row>
    <row r="121" spans="3:8" ht="12.75">
      <c r="C121" s="50"/>
      <c r="D121" s="50"/>
      <c r="E121" s="50"/>
      <c r="F121" s="50"/>
      <c r="G121" s="50"/>
      <c r="H121" s="50"/>
    </row>
    <row r="122" spans="3:8" ht="12.75">
      <c r="C122" s="50"/>
      <c r="D122" s="50"/>
      <c r="E122" s="50"/>
      <c r="F122" s="50"/>
      <c r="G122" s="50"/>
      <c r="H122" s="50"/>
    </row>
    <row r="123" spans="3:8" ht="12.75">
      <c r="C123" s="50"/>
      <c r="D123" s="50"/>
      <c r="E123" s="50"/>
      <c r="F123" s="50"/>
      <c r="G123" s="50"/>
      <c r="H123" s="50"/>
    </row>
    <row r="124" spans="3:8" ht="12.75">
      <c r="C124" s="50"/>
      <c r="D124" s="50"/>
      <c r="E124" s="50"/>
      <c r="F124" s="50"/>
      <c r="G124" s="50"/>
      <c r="H124" s="50"/>
    </row>
    <row r="125" spans="3:8" ht="12.75">
      <c r="C125" s="50"/>
      <c r="D125" s="50"/>
      <c r="E125" s="50"/>
      <c r="F125" s="50"/>
      <c r="G125" s="50"/>
      <c r="H125" s="50"/>
    </row>
    <row r="126" spans="3:8" ht="12.75">
      <c r="C126" s="50"/>
      <c r="D126" s="50"/>
      <c r="E126" s="50"/>
      <c r="F126" s="50"/>
      <c r="G126" s="50"/>
      <c r="H126" s="50"/>
    </row>
    <row r="127" spans="3:8" ht="12.75">
      <c r="C127" s="50"/>
      <c r="D127" s="50"/>
      <c r="E127" s="50"/>
      <c r="F127" s="50"/>
      <c r="G127" s="50"/>
      <c r="H127" s="50"/>
    </row>
    <row r="128" spans="3:8" ht="12.75">
      <c r="C128" s="50"/>
      <c r="D128" s="50"/>
      <c r="E128" s="50"/>
      <c r="F128" s="50"/>
      <c r="G128" s="50"/>
      <c r="H128" s="50"/>
    </row>
    <row r="129" spans="3:8" ht="12.75">
      <c r="C129" s="50"/>
      <c r="D129" s="50"/>
      <c r="E129" s="50"/>
      <c r="F129" s="50"/>
      <c r="G129" s="50"/>
      <c r="H129" s="50"/>
    </row>
    <row r="130" spans="3:8" ht="12.75">
      <c r="C130" s="50"/>
      <c r="D130" s="50"/>
      <c r="E130" s="50"/>
      <c r="F130" s="50"/>
      <c r="G130" s="50"/>
      <c r="H130" s="50"/>
    </row>
    <row r="131" spans="3:8" ht="12.75">
      <c r="C131" s="50"/>
      <c r="D131" s="50"/>
      <c r="E131" s="50"/>
      <c r="F131" s="50"/>
      <c r="G131" s="50"/>
      <c r="H131" s="50"/>
    </row>
    <row r="132" spans="3:8" ht="12.75">
      <c r="C132" s="50"/>
      <c r="D132" s="50"/>
      <c r="E132" s="50"/>
      <c r="F132" s="50"/>
      <c r="G132" s="50"/>
      <c r="H132" s="50"/>
    </row>
    <row r="133" spans="3:8" ht="12.75">
      <c r="C133" s="50"/>
      <c r="D133" s="50"/>
      <c r="E133" s="50"/>
      <c r="F133" s="50"/>
      <c r="G133" s="50"/>
      <c r="H133" s="50"/>
    </row>
    <row r="134" spans="3:8" ht="12.75">
      <c r="C134" s="50"/>
      <c r="D134" s="50"/>
      <c r="E134" s="50"/>
      <c r="F134" s="50"/>
      <c r="G134" s="50"/>
      <c r="H134" s="50"/>
    </row>
    <row r="135" spans="3:8" ht="12.75">
      <c r="C135" s="50"/>
      <c r="D135" s="50"/>
      <c r="E135" s="50"/>
      <c r="F135" s="50"/>
      <c r="G135" s="50"/>
      <c r="H135" s="50"/>
    </row>
    <row r="136" spans="3:8" ht="12.75">
      <c r="C136" s="50"/>
      <c r="D136" s="50"/>
      <c r="E136" s="50"/>
      <c r="F136" s="50"/>
      <c r="G136" s="50"/>
      <c r="H136" s="50"/>
    </row>
    <row r="137" spans="3:8" ht="12.75">
      <c r="C137" s="50"/>
      <c r="D137" s="50"/>
      <c r="E137" s="50"/>
      <c r="F137" s="50"/>
      <c r="G137" s="50"/>
      <c r="H137" s="50"/>
    </row>
    <row r="138" spans="3:8" ht="12.75">
      <c r="C138" s="50"/>
      <c r="D138" s="50"/>
      <c r="E138" s="50"/>
      <c r="F138" s="50"/>
      <c r="G138" s="50"/>
      <c r="H138" s="50"/>
    </row>
    <row r="139" spans="3:8" ht="12.75">
      <c r="C139" s="50"/>
      <c r="D139" s="50"/>
      <c r="E139" s="50"/>
      <c r="F139" s="50"/>
      <c r="G139" s="50"/>
      <c r="H139" s="50"/>
    </row>
    <row r="140" spans="3:8" ht="12.75">
      <c r="C140" s="50"/>
      <c r="D140" s="50"/>
      <c r="E140" s="50"/>
      <c r="F140" s="50"/>
      <c r="G140" s="50"/>
      <c r="H140" s="50"/>
    </row>
    <row r="141" spans="3:8" ht="12.75">
      <c r="C141" s="50"/>
      <c r="D141" s="50"/>
      <c r="E141" s="50"/>
      <c r="F141" s="50"/>
      <c r="G141" s="50"/>
      <c r="H141" s="50"/>
    </row>
    <row r="142" spans="3:8" ht="12.75">
      <c r="C142" s="50"/>
      <c r="D142" s="50"/>
      <c r="E142" s="50"/>
      <c r="F142" s="50"/>
      <c r="G142" s="50"/>
      <c r="H142" s="50"/>
    </row>
    <row r="143" spans="3:8" ht="12.75">
      <c r="C143" s="50"/>
      <c r="D143" s="50"/>
      <c r="E143" s="50"/>
      <c r="F143" s="50"/>
      <c r="G143" s="50"/>
      <c r="H143" s="50"/>
    </row>
    <row r="144" spans="3:8" ht="12.75">
      <c r="C144" s="50"/>
      <c r="D144" s="50"/>
      <c r="E144" s="50"/>
      <c r="F144" s="50"/>
      <c r="G144" s="50"/>
      <c r="H144" s="50"/>
    </row>
    <row r="145" spans="3:8" ht="12.75">
      <c r="C145" s="50"/>
      <c r="D145" s="50"/>
      <c r="E145" s="50"/>
      <c r="F145" s="50"/>
      <c r="G145" s="50"/>
      <c r="H145" s="50"/>
    </row>
    <row r="146" spans="3:8" ht="12.75">
      <c r="C146" s="50"/>
      <c r="D146" s="50"/>
      <c r="E146" s="50"/>
      <c r="F146" s="50"/>
      <c r="G146" s="50"/>
      <c r="H146" s="50"/>
    </row>
    <row r="147" spans="3:8" ht="12.75">
      <c r="C147" s="50"/>
      <c r="D147" s="50"/>
      <c r="E147" s="50"/>
      <c r="F147" s="50"/>
      <c r="G147" s="50"/>
      <c r="H147" s="50"/>
    </row>
    <row r="148" spans="3:8" ht="12.75">
      <c r="C148" s="50"/>
      <c r="D148" s="50"/>
      <c r="E148" s="50"/>
      <c r="F148" s="50"/>
      <c r="G148" s="50"/>
      <c r="H148" s="50"/>
    </row>
    <row r="149" spans="3:8" ht="12.75">
      <c r="C149" s="50"/>
      <c r="D149" s="50"/>
      <c r="E149" s="50"/>
      <c r="F149" s="50"/>
      <c r="G149" s="50"/>
      <c r="H149" s="50"/>
    </row>
    <row r="150" spans="3:8" ht="12.75">
      <c r="C150" s="50"/>
      <c r="D150" s="50"/>
      <c r="E150" s="50"/>
      <c r="F150" s="50"/>
      <c r="G150" s="50"/>
      <c r="H150" s="50"/>
    </row>
    <row r="151" spans="3:8" ht="12.75">
      <c r="C151" s="50"/>
      <c r="D151" s="50"/>
      <c r="E151" s="50"/>
      <c r="F151" s="50"/>
      <c r="G151" s="50"/>
      <c r="H151" s="50"/>
    </row>
    <row r="152" spans="3:8" ht="12.75">
      <c r="C152" s="50"/>
      <c r="D152" s="50"/>
      <c r="E152" s="50"/>
      <c r="F152" s="50"/>
      <c r="G152" s="50"/>
      <c r="H152" s="50"/>
    </row>
    <row r="153" spans="3:8" ht="12.75">
      <c r="C153" s="50"/>
      <c r="D153" s="50"/>
      <c r="E153" s="50"/>
      <c r="F153" s="50"/>
      <c r="G153" s="50"/>
      <c r="H153" s="50"/>
    </row>
    <row r="154" spans="3:8" ht="12.75">
      <c r="C154" s="50"/>
      <c r="D154" s="50"/>
      <c r="E154" s="50"/>
      <c r="F154" s="50"/>
      <c r="G154" s="50"/>
      <c r="H154" s="50"/>
    </row>
    <row r="155" spans="3:8" ht="12.75">
      <c r="C155" s="50"/>
      <c r="D155" s="50"/>
      <c r="E155" s="50"/>
      <c r="F155" s="50"/>
      <c r="G155" s="50"/>
      <c r="H155" s="50"/>
    </row>
    <row r="156" spans="3:8" ht="12.75">
      <c r="C156" s="50"/>
      <c r="D156" s="50"/>
      <c r="E156" s="50"/>
      <c r="F156" s="50"/>
      <c r="G156" s="50"/>
      <c r="H156" s="50"/>
    </row>
    <row r="157" spans="3:8" ht="12.75">
      <c r="C157" s="50"/>
      <c r="D157" s="50"/>
      <c r="E157" s="50"/>
      <c r="F157" s="50"/>
      <c r="G157" s="50"/>
      <c r="H157" s="50"/>
    </row>
    <row r="158" spans="3:8" ht="12.75">
      <c r="C158" s="50"/>
      <c r="D158" s="50"/>
      <c r="E158" s="50"/>
      <c r="F158" s="50"/>
      <c r="G158" s="50"/>
      <c r="H158" s="50"/>
    </row>
    <row r="159" spans="3:8" ht="12.75">
      <c r="C159" s="50"/>
      <c r="D159" s="50"/>
      <c r="E159" s="50"/>
      <c r="F159" s="50"/>
      <c r="G159" s="50"/>
      <c r="H159" s="50"/>
    </row>
    <row r="160" spans="3:8" ht="12.75">
      <c r="C160" s="50"/>
      <c r="D160" s="50"/>
      <c r="E160" s="50"/>
      <c r="F160" s="50"/>
      <c r="G160" s="50"/>
      <c r="H160" s="50"/>
    </row>
    <row r="161" spans="3:8" ht="12.75">
      <c r="C161" s="50"/>
      <c r="D161" s="50"/>
      <c r="E161" s="50"/>
      <c r="F161" s="50"/>
      <c r="G161" s="50"/>
      <c r="H161" s="50"/>
    </row>
    <row r="162" spans="3:8" ht="12.75">
      <c r="C162" s="50"/>
      <c r="D162" s="50"/>
      <c r="E162" s="50"/>
      <c r="F162" s="50"/>
      <c r="G162" s="50"/>
      <c r="H162" s="50"/>
    </row>
    <row r="163" spans="3:8" ht="12.75">
      <c r="C163" s="50"/>
      <c r="D163" s="50"/>
      <c r="E163" s="50"/>
      <c r="F163" s="50"/>
      <c r="G163" s="50"/>
      <c r="H163" s="50"/>
    </row>
    <row r="164" spans="3:8" ht="12.75">
      <c r="C164" s="50"/>
      <c r="D164" s="50"/>
      <c r="E164" s="50"/>
      <c r="F164" s="50"/>
      <c r="G164" s="50"/>
      <c r="H164" s="50"/>
    </row>
    <row r="165" spans="3:8" ht="12.75">
      <c r="C165" s="50"/>
      <c r="D165" s="50"/>
      <c r="E165" s="50"/>
      <c r="F165" s="50"/>
      <c r="G165" s="50"/>
      <c r="H165" s="50"/>
    </row>
    <row r="166" spans="3:8" ht="12.75">
      <c r="C166" s="50"/>
      <c r="D166" s="50"/>
      <c r="E166" s="50"/>
      <c r="F166" s="50"/>
      <c r="G166" s="50"/>
      <c r="H166" s="50"/>
    </row>
    <row r="167" spans="3:8" ht="12.75">
      <c r="C167" s="50"/>
      <c r="D167" s="50"/>
      <c r="E167" s="50"/>
      <c r="F167" s="50"/>
      <c r="G167" s="50"/>
      <c r="H167" s="50"/>
    </row>
    <row r="168" spans="3:8" ht="12.75">
      <c r="C168" s="50"/>
      <c r="D168" s="50"/>
      <c r="E168" s="50"/>
      <c r="F168" s="50"/>
      <c r="G168" s="50"/>
      <c r="H168" s="50"/>
    </row>
    <row r="169" spans="3:8" ht="12.75">
      <c r="C169" s="50"/>
      <c r="D169" s="50"/>
      <c r="E169" s="50"/>
      <c r="F169" s="50"/>
      <c r="G169" s="50"/>
      <c r="H169" s="50"/>
    </row>
    <row r="170" spans="3:8" ht="12.75">
      <c r="C170" s="50"/>
      <c r="D170" s="50"/>
      <c r="E170" s="50"/>
      <c r="F170" s="50"/>
      <c r="G170" s="50"/>
      <c r="H170" s="50"/>
    </row>
  </sheetData>
  <sheetProtection selectLockedCells="1" selectUnlockedCells="1"/>
  <mergeCells count="16">
    <mergeCell ref="A98:C98"/>
    <mergeCell ref="I9:I11"/>
    <mergeCell ref="A91:D91"/>
    <mergeCell ref="A92:H92"/>
    <mergeCell ref="A96:F96"/>
    <mergeCell ref="A5:H5"/>
    <mergeCell ref="A6:H6"/>
    <mergeCell ref="A7:H7"/>
    <mergeCell ref="A9:A10"/>
    <mergeCell ref="B9:B10"/>
    <mergeCell ref="C9:D9"/>
    <mergeCell ref="F9:H9"/>
    <mergeCell ref="E1:H1"/>
    <mergeCell ref="E2:H2"/>
    <mergeCell ref="E3:H3"/>
    <mergeCell ref="G4:H4"/>
  </mergeCells>
  <printOptions/>
  <pageMargins left="0.39375" right="0.19652777777777777" top="0.7875" bottom="0.5909722222222222" header="0.5118055555555555" footer="0.31527777777777777"/>
  <pageSetup horizontalDpi="300" verticalDpi="300" orientation="landscape" paperSize="9" r:id="rId1"/>
  <headerFooter alignWithMargins="0">
    <oddHeader>&amp;C&amp;A</oddHeader>
    <oddFooter>&amp;C&amp;F&amp;RСтраница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A33" sqref="A33"/>
    </sheetView>
  </sheetViews>
  <sheetFormatPr defaultColWidth="9.00390625" defaultRowHeight="12.75"/>
  <cols>
    <col min="1" max="1" width="46.875" style="0" customWidth="1"/>
    <col min="2" max="2" width="13.625" style="0" customWidth="1"/>
    <col min="3" max="8" width="11.75390625" style="0" customWidth="1"/>
  </cols>
  <sheetData>
    <row r="1" spans="7:8" ht="12.75">
      <c r="G1" s="89" t="s">
        <v>65</v>
      </c>
      <c r="H1" s="89"/>
    </row>
    <row r="2" spans="1:8" ht="45.75" customHeight="1">
      <c r="A2" s="90" t="s">
        <v>66</v>
      </c>
      <c r="B2" s="90"/>
      <c r="C2" s="90"/>
      <c r="D2" s="90"/>
      <c r="E2" s="90"/>
      <c r="F2" s="90"/>
      <c r="G2" s="90"/>
      <c r="H2" s="90"/>
    </row>
    <row r="3" spans="1:8" ht="47.25" customHeight="1">
      <c r="A3" s="106" t="s">
        <v>67</v>
      </c>
      <c r="B3" s="106"/>
      <c r="C3" s="106"/>
      <c r="D3" s="106"/>
      <c r="E3" s="106"/>
      <c r="F3" s="106"/>
      <c r="G3" s="106"/>
      <c r="H3" s="106"/>
    </row>
    <row r="4" spans="1:8" s="1" customFormat="1" ht="12.75" customHeight="1">
      <c r="A4" s="93" t="s">
        <v>7</v>
      </c>
      <c r="B4" s="107" t="s">
        <v>8</v>
      </c>
      <c r="C4" s="95" t="s">
        <v>9</v>
      </c>
      <c r="D4" s="95"/>
      <c r="E4" s="7" t="s">
        <v>10</v>
      </c>
      <c r="F4" s="96" t="s">
        <v>11</v>
      </c>
      <c r="G4" s="96"/>
      <c r="H4" s="96"/>
    </row>
    <row r="5" spans="1:8" s="1" customFormat="1" ht="12.75" customHeight="1">
      <c r="A5" s="93"/>
      <c r="B5" s="107"/>
      <c r="C5" s="64" t="s">
        <v>13</v>
      </c>
      <c r="D5" s="65" t="s">
        <v>14</v>
      </c>
      <c r="E5" s="65" t="s">
        <v>15</v>
      </c>
      <c r="F5" s="65" t="s">
        <v>16</v>
      </c>
      <c r="G5" s="66" t="s">
        <v>17</v>
      </c>
      <c r="H5" s="66" t="s">
        <v>18</v>
      </c>
    </row>
    <row r="6" spans="1:8" ht="25.5" customHeight="1">
      <c r="A6" s="67" t="s">
        <v>68</v>
      </c>
      <c r="B6" s="68"/>
      <c r="C6" s="68"/>
      <c r="D6" s="68"/>
      <c r="E6" s="68"/>
      <c r="F6" s="68"/>
      <c r="G6" s="68"/>
      <c r="H6" s="68"/>
    </row>
    <row r="7" spans="1:8" ht="12.75">
      <c r="A7" s="69" t="s">
        <v>69</v>
      </c>
      <c r="B7" s="68"/>
      <c r="C7" s="68"/>
      <c r="D7" s="68"/>
      <c r="E7" s="68"/>
      <c r="F7" s="68"/>
      <c r="G7" s="68"/>
      <c r="H7" s="68"/>
    </row>
    <row r="8" spans="1:8" ht="12.75">
      <c r="A8" s="70" t="s">
        <v>70</v>
      </c>
      <c r="B8" s="68"/>
      <c r="C8" s="68"/>
      <c r="D8" s="68"/>
      <c r="E8" s="68"/>
      <c r="F8" s="68"/>
      <c r="G8" s="68"/>
      <c r="H8" s="68"/>
    </row>
    <row r="9" spans="1:8" ht="12.75">
      <c r="A9" s="70" t="s">
        <v>71</v>
      </c>
      <c r="B9" s="68"/>
      <c r="C9" s="68"/>
      <c r="D9" s="68"/>
      <c r="E9" s="68"/>
      <c r="F9" s="68"/>
      <c r="G9" s="68"/>
      <c r="H9" s="68"/>
    </row>
    <row r="10" spans="1:8" ht="12.75">
      <c r="A10" s="70" t="s">
        <v>72</v>
      </c>
      <c r="B10" s="68"/>
      <c r="C10" s="68"/>
      <c r="D10" s="68"/>
      <c r="E10" s="68"/>
      <c r="F10" s="68"/>
      <c r="G10" s="68"/>
      <c r="H10" s="68"/>
    </row>
    <row r="11" spans="1:8" ht="12.75">
      <c r="A11" s="71"/>
      <c r="B11" s="68"/>
      <c r="C11" s="68"/>
      <c r="D11" s="68"/>
      <c r="E11" s="68"/>
      <c r="F11" s="68"/>
      <c r="G11" s="68"/>
      <c r="H11" s="68"/>
    </row>
    <row r="12" spans="1:8" ht="12.75">
      <c r="A12" s="72" t="s">
        <v>73</v>
      </c>
      <c r="B12" s="68"/>
      <c r="C12" s="68"/>
      <c r="D12" s="68"/>
      <c r="E12" s="68"/>
      <c r="F12" s="68"/>
      <c r="G12" s="68"/>
      <c r="H12" s="68"/>
    </row>
    <row r="13" spans="1:8" ht="44.25" customHeight="1">
      <c r="A13" s="73" t="s">
        <v>74</v>
      </c>
      <c r="B13" s="68" t="s">
        <v>75</v>
      </c>
      <c r="C13" s="68" t="s">
        <v>75</v>
      </c>
      <c r="D13" s="68" t="s">
        <v>75</v>
      </c>
      <c r="E13" s="68" t="s">
        <v>75</v>
      </c>
      <c r="F13" s="68" t="s">
        <v>75</v>
      </c>
      <c r="G13" s="68" t="s">
        <v>75</v>
      </c>
      <c r="H13" s="68" t="s">
        <v>75</v>
      </c>
    </row>
    <row r="14" spans="1:8" ht="12.75">
      <c r="A14" s="69" t="s">
        <v>69</v>
      </c>
      <c r="B14" s="68"/>
      <c r="C14" s="68"/>
      <c r="D14" s="68"/>
      <c r="E14" s="68"/>
      <c r="F14" s="68"/>
      <c r="G14" s="68"/>
      <c r="H14" s="68"/>
    </row>
    <row r="15" spans="1:8" ht="12.75">
      <c r="A15" s="70" t="s">
        <v>70</v>
      </c>
      <c r="B15" s="68" t="s">
        <v>75</v>
      </c>
      <c r="C15" s="68" t="s">
        <v>75</v>
      </c>
      <c r="D15" s="68" t="s">
        <v>75</v>
      </c>
      <c r="E15" s="68" t="s">
        <v>75</v>
      </c>
      <c r="F15" s="68" t="s">
        <v>75</v>
      </c>
      <c r="G15" s="68" t="s">
        <v>75</v>
      </c>
      <c r="H15" s="68" t="s">
        <v>75</v>
      </c>
    </row>
    <row r="16" spans="1:8" ht="12.75">
      <c r="A16" s="70" t="s">
        <v>71</v>
      </c>
      <c r="B16" s="68" t="s">
        <v>75</v>
      </c>
      <c r="C16" s="68" t="s">
        <v>75</v>
      </c>
      <c r="D16" s="68" t="s">
        <v>75</v>
      </c>
      <c r="E16" s="68" t="s">
        <v>75</v>
      </c>
      <c r="F16" s="68" t="s">
        <v>75</v>
      </c>
      <c r="G16" s="68" t="s">
        <v>75</v>
      </c>
      <c r="H16" s="68" t="s">
        <v>75</v>
      </c>
    </row>
    <row r="17" spans="1:8" ht="12.75">
      <c r="A17" s="70" t="s">
        <v>72</v>
      </c>
      <c r="B17" s="68" t="s">
        <v>75</v>
      </c>
      <c r="C17" s="68" t="s">
        <v>75</v>
      </c>
      <c r="D17" s="68" t="s">
        <v>75</v>
      </c>
      <c r="E17" s="68" t="s">
        <v>75</v>
      </c>
      <c r="F17" s="68" t="s">
        <v>75</v>
      </c>
      <c r="G17" s="68" t="s">
        <v>75</v>
      </c>
      <c r="H17" s="68" t="s">
        <v>75</v>
      </c>
    </row>
    <row r="18" spans="1:8" ht="13.5">
      <c r="A18" s="74"/>
      <c r="B18" s="68" t="s">
        <v>75</v>
      </c>
      <c r="C18" s="68" t="s">
        <v>75</v>
      </c>
      <c r="D18" s="68" t="s">
        <v>75</v>
      </c>
      <c r="E18" s="68" t="s">
        <v>75</v>
      </c>
      <c r="F18" s="68" t="s">
        <v>75</v>
      </c>
      <c r="G18" s="68" t="s">
        <v>75</v>
      </c>
      <c r="H18" s="68" t="s">
        <v>75</v>
      </c>
    </row>
    <row r="24" spans="1:6" ht="12.75" customHeight="1">
      <c r="A24" s="105" t="s">
        <v>62</v>
      </c>
      <c r="B24" s="105"/>
      <c r="C24" s="105"/>
      <c r="D24" s="105"/>
      <c r="E24" s="105"/>
      <c r="F24" s="105"/>
    </row>
    <row r="25" spans="1:6" ht="12.75">
      <c r="A25" s="61"/>
      <c r="B25" s="62"/>
      <c r="C25" s="62"/>
      <c r="D25" s="62"/>
      <c r="E25" s="62"/>
      <c r="F25" s="62"/>
    </row>
    <row r="26" spans="1:6" ht="12.75" customHeight="1">
      <c r="A26" s="105" t="s">
        <v>63</v>
      </c>
      <c r="B26" s="105"/>
      <c r="C26" s="105"/>
      <c r="D26" s="48"/>
      <c r="E26" s="48"/>
      <c r="F26" s="48"/>
    </row>
  </sheetData>
  <sheetProtection selectLockedCells="1" selectUnlockedCells="1"/>
  <mergeCells count="9">
    <mergeCell ref="A24:F24"/>
    <mergeCell ref="A26:C26"/>
    <mergeCell ref="G1:H1"/>
    <mergeCell ref="A2:H2"/>
    <mergeCell ref="A3:H3"/>
    <mergeCell ref="A4:A5"/>
    <mergeCell ref="B4:B5"/>
    <mergeCell ref="C4:D4"/>
    <mergeCell ref="F4:H4"/>
  </mergeCells>
  <printOptions/>
  <pageMargins left="0.9055555555555556" right="0.31527777777777777" top="0.9451388888888889" bottom="0.55138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48.75390625" style="0" customWidth="1"/>
    <col min="2" max="2" width="13.75390625" style="0" customWidth="1"/>
    <col min="3" max="4" width="11.625" style="0" customWidth="1"/>
    <col min="5" max="5" width="10.625" style="0" customWidth="1"/>
    <col min="6" max="6" width="11.375" style="0" customWidth="1"/>
    <col min="7" max="7" width="11.125" style="0" customWidth="1"/>
    <col min="8" max="8" width="11.625" style="0" customWidth="1"/>
  </cols>
  <sheetData>
    <row r="1" spans="5:6" ht="12.75">
      <c r="E1" s="89" t="s">
        <v>76</v>
      </c>
      <c r="F1" s="89"/>
    </row>
    <row r="2" spans="1:6" ht="51" customHeight="1">
      <c r="A2" s="90" t="s">
        <v>77</v>
      </c>
      <c r="B2" s="90"/>
      <c r="C2" s="90"/>
      <c r="D2" s="90"/>
      <c r="E2" s="90"/>
      <c r="F2" s="90"/>
    </row>
    <row r="3" spans="1:6" ht="16.5" customHeight="1">
      <c r="A3" s="108" t="s">
        <v>78</v>
      </c>
      <c r="B3" s="108"/>
      <c r="C3" s="108"/>
      <c r="D3" s="108"/>
      <c r="E3" s="108"/>
      <c r="F3" s="108"/>
    </row>
    <row r="4" spans="1:6" ht="18" customHeight="1">
      <c r="A4" s="108" t="s">
        <v>79</v>
      </c>
      <c r="B4" s="108"/>
      <c r="C4" s="108"/>
      <c r="D4" s="108"/>
      <c r="E4" s="108"/>
      <c r="F4" s="108"/>
    </row>
    <row r="5" spans="1:6" ht="15" customHeight="1">
      <c r="A5" s="75"/>
      <c r="B5" s="75"/>
      <c r="C5" s="75"/>
      <c r="D5" s="75"/>
      <c r="E5" s="75"/>
      <c r="F5" s="75"/>
    </row>
    <row r="6" spans="1:8" s="1" customFormat="1" ht="12.75" customHeight="1">
      <c r="A6" s="93" t="s">
        <v>7</v>
      </c>
      <c r="B6" s="94" t="s">
        <v>8</v>
      </c>
      <c r="C6" s="95" t="s">
        <v>9</v>
      </c>
      <c r="D6" s="95"/>
      <c r="E6" s="7" t="s">
        <v>10</v>
      </c>
      <c r="F6" s="7" t="s">
        <v>11</v>
      </c>
      <c r="G6" s="7" t="s">
        <v>11</v>
      </c>
      <c r="H6" s="7" t="s">
        <v>11</v>
      </c>
    </row>
    <row r="7" spans="1:8" s="1" customFormat="1" ht="12.75">
      <c r="A7" s="93"/>
      <c r="B7" s="94"/>
      <c r="C7" s="8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</row>
    <row r="8" spans="1:8" s="1" customFormat="1" ht="12.75">
      <c r="A8" s="11" t="s">
        <v>19</v>
      </c>
      <c r="B8" s="12"/>
      <c r="C8" s="13"/>
      <c r="D8" s="13"/>
      <c r="E8" s="13"/>
      <c r="F8" s="13"/>
      <c r="G8" s="13"/>
      <c r="H8" s="13"/>
    </row>
    <row r="9" spans="1:8" s="1" customFormat="1" ht="27">
      <c r="A9" s="15" t="s">
        <v>20</v>
      </c>
      <c r="B9" s="16" t="s">
        <v>80</v>
      </c>
      <c r="C9" s="17">
        <v>500.366</v>
      </c>
      <c r="D9" s="17">
        <v>540.254</v>
      </c>
      <c r="E9" s="17">
        <f>(E11+E29+E37+E42+E45+E54+E61)</f>
        <v>336.96000000000004</v>
      </c>
      <c r="F9" s="17">
        <f>(F11+F29+F37+F42+F45+F54+F61)</f>
        <v>361.4</v>
      </c>
      <c r="G9" s="17">
        <f>(G11+G29+G37+G42+G45+G54+G61)</f>
        <v>396.77000000000004</v>
      </c>
      <c r="H9" s="17">
        <f>(H11+H29+H37+H42+H45+H54+H61)</f>
        <v>452.00000000000006</v>
      </c>
    </row>
    <row r="10" spans="1:8" s="1" customFormat="1" ht="12.75">
      <c r="A10" s="19"/>
      <c r="B10" s="16"/>
      <c r="C10" s="20"/>
      <c r="D10" s="20"/>
      <c r="E10" s="20"/>
      <c r="F10" s="20"/>
      <c r="G10" s="20"/>
      <c r="H10" s="20"/>
    </row>
    <row r="11" spans="1:8" s="1" customFormat="1" ht="12.75">
      <c r="A11" s="22" t="s">
        <v>23</v>
      </c>
      <c r="B11" s="16" t="s">
        <v>80</v>
      </c>
      <c r="C11" s="76">
        <v>237.974</v>
      </c>
      <c r="D11" s="76">
        <v>167.938</v>
      </c>
      <c r="E11" s="76">
        <f>SUM(E12:E20)</f>
        <v>199.02000000000004</v>
      </c>
      <c r="F11" s="76">
        <f>SUM(F12:F20)</f>
        <v>205.5</v>
      </c>
      <c r="G11" s="76">
        <f>SUM(G12:G20)</f>
        <v>219</v>
      </c>
      <c r="H11" s="76">
        <f>SUM(H12:H20)</f>
        <v>241.1</v>
      </c>
    </row>
    <row r="12" spans="1:8" s="1" customFormat="1" ht="12.75">
      <c r="A12" s="35" t="s">
        <v>81</v>
      </c>
      <c r="B12" s="16" t="s">
        <v>80</v>
      </c>
      <c r="C12" s="20">
        <v>70.471</v>
      </c>
      <c r="D12" s="20">
        <v>53.439</v>
      </c>
      <c r="E12" s="20">
        <v>54.4</v>
      </c>
      <c r="F12" s="20">
        <v>55.5</v>
      </c>
      <c r="G12" s="20">
        <v>58</v>
      </c>
      <c r="H12" s="20">
        <v>64</v>
      </c>
    </row>
    <row r="13" spans="1:8" s="1" customFormat="1" ht="12.75">
      <c r="A13" s="35" t="s">
        <v>82</v>
      </c>
      <c r="B13" s="16" t="s">
        <v>80</v>
      </c>
      <c r="C13" s="20">
        <v>47.657</v>
      </c>
      <c r="D13" s="20">
        <v>39.094</v>
      </c>
      <c r="E13" s="20">
        <v>41</v>
      </c>
      <c r="F13" s="20">
        <v>43</v>
      </c>
      <c r="G13" s="20">
        <v>46</v>
      </c>
      <c r="H13" s="20">
        <v>50</v>
      </c>
    </row>
    <row r="14" spans="1:8" s="1" customFormat="1" ht="12.75">
      <c r="A14" s="35" t="s">
        <v>83</v>
      </c>
      <c r="B14" s="16" t="s">
        <v>80</v>
      </c>
      <c r="C14" s="20">
        <v>5.349</v>
      </c>
      <c r="D14" s="20">
        <v>1.556</v>
      </c>
      <c r="E14" s="20">
        <v>6.2</v>
      </c>
      <c r="F14" s="20">
        <v>6.5</v>
      </c>
      <c r="G14" s="20">
        <v>7</v>
      </c>
      <c r="H14" s="20">
        <v>7.6</v>
      </c>
    </row>
    <row r="15" spans="1:8" s="1" customFormat="1" ht="12.75">
      <c r="A15" s="35" t="s">
        <v>84</v>
      </c>
      <c r="B15" s="16" t="s">
        <v>80</v>
      </c>
      <c r="C15" s="20">
        <v>21.004</v>
      </c>
      <c r="D15" s="20">
        <v>36.871</v>
      </c>
      <c r="E15" s="20">
        <v>35.7</v>
      </c>
      <c r="F15" s="20">
        <v>36</v>
      </c>
      <c r="G15" s="20">
        <v>38</v>
      </c>
      <c r="H15" s="20">
        <v>42</v>
      </c>
    </row>
    <row r="16" spans="1:8" s="1" customFormat="1" ht="12.75">
      <c r="A16" s="35" t="s">
        <v>85</v>
      </c>
      <c r="B16" s="16" t="s">
        <v>80</v>
      </c>
      <c r="C16" s="20">
        <v>13.221</v>
      </c>
      <c r="D16" s="20">
        <v>8.773</v>
      </c>
      <c r="E16" s="20">
        <v>9.3</v>
      </c>
      <c r="F16" s="20">
        <v>9.5</v>
      </c>
      <c r="G16" s="20">
        <v>10</v>
      </c>
      <c r="H16" s="20">
        <v>11</v>
      </c>
    </row>
    <row r="17" spans="1:8" s="1" customFormat="1" ht="12.75">
      <c r="A17" s="35" t="s">
        <v>86</v>
      </c>
      <c r="B17" s="16" t="s">
        <v>80</v>
      </c>
      <c r="C17" s="20">
        <v>21.691</v>
      </c>
      <c r="D17" s="20">
        <v>20.635</v>
      </c>
      <c r="E17" s="20">
        <v>21</v>
      </c>
      <c r="F17" s="20">
        <v>22</v>
      </c>
      <c r="G17" s="20">
        <v>24</v>
      </c>
      <c r="H17" s="20">
        <v>26</v>
      </c>
    </row>
    <row r="18" spans="1:8" s="1" customFormat="1" ht="12.75">
      <c r="A18" s="35" t="s">
        <v>87</v>
      </c>
      <c r="B18" s="16" t="s">
        <v>80</v>
      </c>
      <c r="C18" s="20">
        <v>3.1</v>
      </c>
      <c r="D18" s="20">
        <v>0.156</v>
      </c>
      <c r="E18" s="20">
        <v>1.4</v>
      </c>
      <c r="F18" s="20">
        <v>1.5</v>
      </c>
      <c r="G18" s="20">
        <v>2</v>
      </c>
      <c r="H18" s="20">
        <v>2.5</v>
      </c>
    </row>
    <row r="19" spans="1:8" s="1" customFormat="1" ht="12.75">
      <c r="A19" s="35" t="s">
        <v>88</v>
      </c>
      <c r="B19" s="16" t="s">
        <v>80</v>
      </c>
      <c r="C19" s="20">
        <v>7.844</v>
      </c>
      <c r="D19" s="20">
        <v>0</v>
      </c>
      <c r="E19" s="20">
        <v>21</v>
      </c>
      <c r="F19" s="20">
        <v>22</v>
      </c>
      <c r="G19" s="20">
        <v>24</v>
      </c>
      <c r="H19" s="20">
        <v>26</v>
      </c>
    </row>
    <row r="20" spans="1:8" s="1" customFormat="1" ht="12.75">
      <c r="A20" s="35" t="s">
        <v>89</v>
      </c>
      <c r="B20" s="16" t="s">
        <v>80</v>
      </c>
      <c r="C20" s="20">
        <v>7.5</v>
      </c>
      <c r="D20" s="20">
        <v>7.414</v>
      </c>
      <c r="E20" s="20">
        <v>9.02</v>
      </c>
      <c r="F20" s="20">
        <v>9.5</v>
      </c>
      <c r="G20" s="20">
        <v>10</v>
      </c>
      <c r="H20" s="20">
        <v>12</v>
      </c>
    </row>
    <row r="21" spans="1:8" s="1" customFormat="1" ht="12.75">
      <c r="A21" s="35" t="s">
        <v>90</v>
      </c>
      <c r="B21" s="16" t="s">
        <v>80</v>
      </c>
      <c r="C21" s="20">
        <v>40.137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s="1" customFormat="1" ht="12.75">
      <c r="A22" s="35"/>
      <c r="B22" s="16"/>
      <c r="C22" s="77"/>
      <c r="D22" s="77"/>
      <c r="E22" s="77"/>
      <c r="F22" s="77"/>
      <c r="G22" s="77"/>
      <c r="H22" s="77"/>
    </row>
    <row r="23" spans="1:8" s="1" customFormat="1" ht="12.75">
      <c r="A23" s="27" t="s">
        <v>26</v>
      </c>
      <c r="B23" s="16" t="s">
        <v>80</v>
      </c>
      <c r="C23" s="23"/>
      <c r="D23" s="23"/>
      <c r="E23" s="23"/>
      <c r="F23" s="23"/>
      <c r="G23" s="23"/>
      <c r="H23" s="23"/>
    </row>
    <row r="24" spans="1:8" s="1" customFormat="1" ht="12.75">
      <c r="A24" s="35" t="s">
        <v>70</v>
      </c>
      <c r="B24" s="16" t="s">
        <v>80</v>
      </c>
      <c r="C24" s="23"/>
      <c r="D24" s="23"/>
      <c r="E24" s="23"/>
      <c r="F24" s="23"/>
      <c r="G24" s="23"/>
      <c r="H24" s="23"/>
    </row>
    <row r="25" spans="1:8" s="1" customFormat="1" ht="12.75">
      <c r="A25" s="35" t="s">
        <v>91</v>
      </c>
      <c r="B25" s="16" t="s">
        <v>80</v>
      </c>
      <c r="C25" s="23"/>
      <c r="D25" s="23"/>
      <c r="E25" s="23"/>
      <c r="F25" s="23"/>
      <c r="G25" s="23"/>
      <c r="H25" s="23"/>
    </row>
    <row r="26" spans="1:8" s="1" customFormat="1" ht="12.75">
      <c r="A26" s="27" t="s">
        <v>27</v>
      </c>
      <c r="B26" s="16" t="s">
        <v>80</v>
      </c>
      <c r="C26" s="23"/>
      <c r="D26" s="23"/>
      <c r="E26" s="23"/>
      <c r="F26" s="23"/>
      <c r="G26" s="23"/>
      <c r="H26" s="23"/>
    </row>
    <row r="27" spans="1:8" s="1" customFormat="1" ht="12.75">
      <c r="A27" s="35" t="s">
        <v>70</v>
      </c>
      <c r="B27" s="16" t="s">
        <v>80</v>
      </c>
      <c r="C27" s="23"/>
      <c r="D27" s="23"/>
      <c r="E27" s="23"/>
      <c r="F27" s="23"/>
      <c r="G27" s="23"/>
      <c r="H27" s="23"/>
    </row>
    <row r="28" spans="1:8" s="1" customFormat="1" ht="12.75">
      <c r="A28" s="35" t="s">
        <v>71</v>
      </c>
      <c r="B28" s="16" t="s">
        <v>80</v>
      </c>
      <c r="C28" s="23"/>
      <c r="D28" s="23"/>
      <c r="E28" s="23"/>
      <c r="F28" s="23"/>
      <c r="G28" s="23"/>
      <c r="H28" s="23"/>
    </row>
    <row r="29" spans="1:8" s="1" customFormat="1" ht="12.75">
      <c r="A29" s="29" t="s">
        <v>28</v>
      </c>
      <c r="B29" s="16" t="s">
        <v>80</v>
      </c>
      <c r="C29" s="78">
        <v>174.311</v>
      </c>
      <c r="D29" s="78">
        <v>285.797</v>
      </c>
      <c r="E29" s="78">
        <v>71.11</v>
      </c>
      <c r="F29" s="78">
        <v>84.7</v>
      </c>
      <c r="G29" s="78">
        <v>100.5</v>
      </c>
      <c r="H29" s="78">
        <v>123</v>
      </c>
    </row>
    <row r="30" spans="1:8" s="1" customFormat="1" ht="12.75">
      <c r="A30" s="79" t="s">
        <v>92</v>
      </c>
      <c r="B30" s="16" t="s">
        <v>80</v>
      </c>
      <c r="C30" s="32">
        <v>3.705</v>
      </c>
      <c r="D30" s="32">
        <v>0</v>
      </c>
      <c r="E30" s="32">
        <v>2.1</v>
      </c>
      <c r="F30" s="32">
        <v>4</v>
      </c>
      <c r="G30" s="32">
        <v>7</v>
      </c>
      <c r="H30" s="32">
        <v>11</v>
      </c>
    </row>
    <row r="31" spans="1:8" s="1" customFormat="1" ht="12.75">
      <c r="A31" s="79" t="s">
        <v>93</v>
      </c>
      <c r="B31" s="16" t="s">
        <v>80</v>
      </c>
      <c r="C31" s="32">
        <v>2.756</v>
      </c>
      <c r="D31" s="32">
        <v>0.925</v>
      </c>
      <c r="E31" s="32">
        <v>0.8</v>
      </c>
      <c r="F31" s="32">
        <v>0.9</v>
      </c>
      <c r="G31" s="32">
        <v>1</v>
      </c>
      <c r="H31" s="32">
        <v>2</v>
      </c>
    </row>
    <row r="32" spans="1:8" s="1" customFormat="1" ht="12.75">
      <c r="A32" s="79" t="s">
        <v>94</v>
      </c>
      <c r="B32" s="16" t="s">
        <v>80</v>
      </c>
      <c r="C32" s="32">
        <v>5.06</v>
      </c>
      <c r="D32" s="32">
        <v>1.679</v>
      </c>
      <c r="E32" s="32">
        <v>2</v>
      </c>
      <c r="F32" s="32">
        <v>3.5</v>
      </c>
      <c r="G32" s="32">
        <v>4</v>
      </c>
      <c r="H32" s="32">
        <v>6</v>
      </c>
    </row>
    <row r="33" spans="1:8" s="1" customFormat="1" ht="12.75">
      <c r="A33" s="79" t="s">
        <v>95</v>
      </c>
      <c r="B33" s="16" t="s">
        <v>80</v>
      </c>
      <c r="C33" s="32">
        <v>150.93</v>
      </c>
      <c r="D33" s="32">
        <v>256.78</v>
      </c>
      <c r="E33" s="32">
        <v>37.21</v>
      </c>
      <c r="F33" s="32">
        <v>42.8</v>
      </c>
      <c r="G33" s="32">
        <v>50</v>
      </c>
      <c r="H33" s="32">
        <v>60</v>
      </c>
    </row>
    <row r="34" spans="1:8" s="1" customFormat="1" ht="12.75">
      <c r="A34" s="79" t="s">
        <v>96</v>
      </c>
      <c r="B34" s="16" t="s">
        <v>80</v>
      </c>
      <c r="C34" s="32">
        <v>11.86</v>
      </c>
      <c r="D34" s="32">
        <v>21.258</v>
      </c>
      <c r="E34" s="32">
        <v>27</v>
      </c>
      <c r="F34" s="32">
        <v>29</v>
      </c>
      <c r="G34" s="32">
        <v>32</v>
      </c>
      <c r="H34" s="32">
        <v>35</v>
      </c>
    </row>
    <row r="35" spans="1:8" s="1" customFormat="1" ht="12.75">
      <c r="A35" s="79" t="s">
        <v>97</v>
      </c>
      <c r="B35" s="16" t="s">
        <v>80</v>
      </c>
      <c r="C35" s="32">
        <v>0</v>
      </c>
      <c r="D35" s="32">
        <v>5.155</v>
      </c>
      <c r="E35" s="32">
        <v>2</v>
      </c>
      <c r="F35" s="32">
        <v>4.5</v>
      </c>
      <c r="G35" s="32">
        <v>6.5</v>
      </c>
      <c r="H35" s="32">
        <v>9</v>
      </c>
    </row>
    <row r="36" spans="1:8" s="1" customFormat="1" ht="12.75">
      <c r="A36" s="79"/>
      <c r="B36" s="16"/>
      <c r="C36" s="32"/>
      <c r="D36" s="32"/>
      <c r="E36" s="32"/>
      <c r="F36" s="32"/>
      <c r="G36" s="32"/>
      <c r="H36" s="32"/>
    </row>
    <row r="37" spans="1:8" s="1" customFormat="1" ht="25.5">
      <c r="A37" s="31" t="s">
        <v>30</v>
      </c>
      <c r="B37" s="16" t="s">
        <v>80</v>
      </c>
      <c r="C37" s="78">
        <v>4.755</v>
      </c>
      <c r="D37" s="78">
        <v>9.78</v>
      </c>
      <c r="E37" s="78">
        <v>3.05</v>
      </c>
      <c r="F37" s="78">
        <v>3.2</v>
      </c>
      <c r="G37" s="78">
        <v>3.67</v>
      </c>
      <c r="H37" s="78">
        <v>4.2</v>
      </c>
    </row>
    <row r="38" spans="1:8" s="1" customFormat="1" ht="12.75">
      <c r="A38" s="35" t="s">
        <v>98</v>
      </c>
      <c r="B38" s="16" t="s">
        <v>80</v>
      </c>
      <c r="C38" s="23">
        <v>4.716</v>
      </c>
      <c r="D38" s="23">
        <v>7.743</v>
      </c>
      <c r="E38" s="23">
        <v>2.685</v>
      </c>
      <c r="F38" s="23">
        <v>2.8</v>
      </c>
      <c r="G38" s="23">
        <v>3.15</v>
      </c>
      <c r="H38" s="23">
        <v>3.52</v>
      </c>
    </row>
    <row r="39" spans="1:8" s="1" customFormat="1" ht="12.75">
      <c r="A39" s="1" t="s">
        <v>99</v>
      </c>
      <c r="B39" s="16" t="s">
        <v>80</v>
      </c>
      <c r="C39" s="23">
        <v>0.039</v>
      </c>
      <c r="D39" s="23">
        <v>2.037</v>
      </c>
      <c r="E39" s="23">
        <v>0.1</v>
      </c>
      <c r="F39" s="23">
        <v>0.11</v>
      </c>
      <c r="G39" s="23">
        <v>0.2</v>
      </c>
      <c r="H39" s="23">
        <v>0.3</v>
      </c>
    </row>
    <row r="40" spans="1:8" s="1" customFormat="1" ht="12.75">
      <c r="A40" s="1" t="s">
        <v>100</v>
      </c>
      <c r="B40" s="16" t="s">
        <v>80</v>
      </c>
      <c r="C40" s="23">
        <v>0</v>
      </c>
      <c r="D40" s="23">
        <v>0</v>
      </c>
      <c r="E40" s="23">
        <v>0.115</v>
      </c>
      <c r="F40" s="23">
        <v>0.13</v>
      </c>
      <c r="G40" s="23">
        <v>0.15</v>
      </c>
      <c r="H40" s="23">
        <v>0.2</v>
      </c>
    </row>
    <row r="41" spans="1:8" s="1" customFormat="1" ht="12.75">
      <c r="A41" s="1" t="s">
        <v>101</v>
      </c>
      <c r="B41" s="16" t="s">
        <v>80</v>
      </c>
      <c r="C41" s="23"/>
      <c r="D41" s="23"/>
      <c r="E41" s="23">
        <v>0.15</v>
      </c>
      <c r="F41" s="23">
        <v>0.16</v>
      </c>
      <c r="G41" s="23">
        <v>0.17</v>
      </c>
      <c r="H41" s="23">
        <v>0.18</v>
      </c>
    </row>
    <row r="42" spans="1:8" s="1" customFormat="1" ht="12.75">
      <c r="A42" s="31" t="s">
        <v>32</v>
      </c>
      <c r="B42" s="16" t="s">
        <v>80</v>
      </c>
      <c r="C42" s="78">
        <v>41.643</v>
      </c>
      <c r="D42" s="78">
        <v>59.722</v>
      </c>
      <c r="E42" s="78">
        <f>SUM(E43:E44)</f>
        <v>45</v>
      </c>
      <c r="F42" s="78">
        <f>SUM(F43:F44)</f>
        <v>47</v>
      </c>
      <c r="G42" s="78">
        <f>SUM(G43:G44)</f>
        <v>50</v>
      </c>
      <c r="H42" s="78">
        <f>SUM(H43:H44)</f>
        <v>55</v>
      </c>
    </row>
    <row r="43" spans="1:8" s="1" customFormat="1" ht="12.75">
      <c r="A43" s="35" t="s">
        <v>102</v>
      </c>
      <c r="B43" s="16" t="s">
        <v>80</v>
      </c>
      <c r="C43" s="32">
        <v>21.818</v>
      </c>
      <c r="D43" s="32">
        <v>37.6</v>
      </c>
      <c r="E43" s="32">
        <v>27</v>
      </c>
      <c r="F43" s="32">
        <v>28</v>
      </c>
      <c r="G43" s="32">
        <v>29</v>
      </c>
      <c r="H43" s="32">
        <v>33</v>
      </c>
    </row>
    <row r="44" spans="1:8" s="1" customFormat="1" ht="12.75">
      <c r="A44" s="35" t="s">
        <v>103</v>
      </c>
      <c r="B44" s="16" t="s">
        <v>80</v>
      </c>
      <c r="C44" s="32">
        <v>19.825</v>
      </c>
      <c r="D44" s="32">
        <v>22.122</v>
      </c>
      <c r="E44" s="32">
        <v>18</v>
      </c>
      <c r="F44" s="32">
        <v>19</v>
      </c>
      <c r="G44" s="32">
        <v>21</v>
      </c>
      <c r="H44" s="32">
        <v>22</v>
      </c>
    </row>
    <row r="45" spans="1:8" s="1" customFormat="1" ht="39" customHeight="1">
      <c r="A45" s="31" t="s">
        <v>33</v>
      </c>
      <c r="B45" s="16" t="s">
        <v>80</v>
      </c>
      <c r="C45" s="78">
        <v>26.555</v>
      </c>
      <c r="D45" s="78">
        <v>10.944</v>
      </c>
      <c r="E45" s="78">
        <f>SUM(E46:E47)</f>
        <v>12.2</v>
      </c>
      <c r="F45" s="78">
        <f>SUM(F46:F47)</f>
        <v>14</v>
      </c>
      <c r="G45" s="78">
        <f>SUM(G46:G47)</f>
        <v>15</v>
      </c>
      <c r="H45" s="78">
        <f>SUM(H46:H47)</f>
        <v>16.8</v>
      </c>
    </row>
    <row r="46" spans="1:8" s="1" customFormat="1" ht="12.75">
      <c r="A46" s="35" t="s">
        <v>104</v>
      </c>
      <c r="B46" s="16" t="s">
        <v>80</v>
      </c>
      <c r="C46" s="32">
        <v>6.936</v>
      </c>
      <c r="D46" s="32">
        <v>10.744</v>
      </c>
      <c r="E46" s="32">
        <v>12.2</v>
      </c>
      <c r="F46" s="32">
        <v>14</v>
      </c>
      <c r="G46" s="32">
        <v>15</v>
      </c>
      <c r="H46" s="32">
        <v>16.8</v>
      </c>
    </row>
    <row r="47" spans="1:8" s="1" customFormat="1" ht="12.75">
      <c r="A47" s="35" t="s">
        <v>105</v>
      </c>
      <c r="B47" s="16" t="s">
        <v>80</v>
      </c>
      <c r="C47" s="32">
        <v>0.49</v>
      </c>
      <c r="D47" s="32">
        <v>0.2</v>
      </c>
      <c r="E47" s="32"/>
      <c r="F47" s="32"/>
      <c r="G47" s="32"/>
      <c r="H47" s="32"/>
    </row>
    <row r="48" spans="1:8" s="1" customFormat="1" ht="12.75">
      <c r="A48" s="35" t="s">
        <v>106</v>
      </c>
      <c r="B48" s="16" t="s">
        <v>107</v>
      </c>
      <c r="C48" s="32">
        <v>19.129</v>
      </c>
      <c r="D48" s="32"/>
      <c r="E48" s="32"/>
      <c r="F48" s="32"/>
      <c r="G48" s="32"/>
      <c r="H48" s="32"/>
    </row>
    <row r="49" spans="1:8" s="1" customFormat="1" ht="12.75">
      <c r="A49" s="35"/>
      <c r="B49" s="16"/>
      <c r="C49" s="32"/>
      <c r="D49" s="32"/>
      <c r="E49" s="32"/>
      <c r="F49" s="32"/>
      <c r="G49" s="32"/>
      <c r="H49" s="32"/>
    </row>
    <row r="50" spans="1:8" s="1" customFormat="1" ht="12.75">
      <c r="A50" s="31" t="s">
        <v>34</v>
      </c>
      <c r="B50" s="16" t="s">
        <v>80</v>
      </c>
      <c r="C50" s="23"/>
      <c r="D50" s="23"/>
      <c r="E50" s="23"/>
      <c r="F50" s="23"/>
      <c r="G50" s="23"/>
      <c r="H50" s="23"/>
    </row>
    <row r="51" spans="1:8" s="1" customFormat="1" ht="12.75">
      <c r="A51" s="35" t="s">
        <v>70</v>
      </c>
      <c r="B51" s="16" t="s">
        <v>80</v>
      </c>
      <c r="C51" s="23"/>
      <c r="D51" s="23"/>
      <c r="E51" s="23"/>
      <c r="F51" s="23"/>
      <c r="G51" s="23"/>
      <c r="H51" s="23"/>
    </row>
    <row r="52" spans="1:8" s="1" customFormat="1" ht="12.75">
      <c r="A52" s="35" t="s">
        <v>91</v>
      </c>
      <c r="B52" s="16" t="s">
        <v>80</v>
      </c>
      <c r="C52" s="20"/>
      <c r="D52" s="20"/>
      <c r="E52" s="20"/>
      <c r="F52" s="20"/>
      <c r="G52" s="20"/>
      <c r="H52" s="20"/>
    </row>
    <row r="53" spans="1:8" s="1" customFormat="1" ht="12.75">
      <c r="A53" s="31" t="s">
        <v>35</v>
      </c>
      <c r="B53" s="16" t="s">
        <v>80</v>
      </c>
      <c r="C53" s="80">
        <v>12.975</v>
      </c>
      <c r="D53" s="80">
        <v>4.933</v>
      </c>
      <c r="E53" s="80"/>
      <c r="F53" s="80"/>
      <c r="G53" s="80"/>
      <c r="H53" s="80"/>
    </row>
    <row r="54" spans="1:8" s="1" customFormat="1" ht="13.5">
      <c r="A54" s="81" t="s">
        <v>36</v>
      </c>
      <c r="B54" s="16" t="s">
        <v>80</v>
      </c>
      <c r="C54" s="77">
        <v>12.975</v>
      </c>
      <c r="D54" s="77">
        <v>4.933</v>
      </c>
      <c r="E54" s="77">
        <f>SUM(E55:E57)</f>
        <v>5.28</v>
      </c>
      <c r="F54" s="77">
        <f>SUM(F55:F57)</f>
        <v>5.5</v>
      </c>
      <c r="G54" s="77">
        <f>SUM(G55:G57)</f>
        <v>6.8</v>
      </c>
      <c r="H54" s="77">
        <f>SUM(H55:H57)</f>
        <v>9.8</v>
      </c>
    </row>
    <row r="55" spans="1:8" s="1" customFormat="1" ht="12.75">
      <c r="A55" s="35" t="s">
        <v>108</v>
      </c>
      <c r="B55" s="16" t="s">
        <v>80</v>
      </c>
      <c r="C55" s="32">
        <v>5.394</v>
      </c>
      <c r="D55" s="32">
        <v>0</v>
      </c>
      <c r="E55" s="32">
        <v>0.18</v>
      </c>
      <c r="F55" s="32">
        <v>0.2</v>
      </c>
      <c r="G55" s="32">
        <v>0.2</v>
      </c>
      <c r="H55" s="32">
        <v>0.2</v>
      </c>
    </row>
    <row r="56" spans="1:8" s="1" customFormat="1" ht="12.75">
      <c r="A56" s="35" t="s">
        <v>109</v>
      </c>
      <c r="B56" s="16" t="s">
        <v>80</v>
      </c>
      <c r="C56" s="77">
        <v>6.038</v>
      </c>
      <c r="D56" s="77">
        <v>3.445</v>
      </c>
      <c r="E56" s="77">
        <v>3.5</v>
      </c>
      <c r="F56" s="77">
        <v>3.6</v>
      </c>
      <c r="G56" s="77">
        <v>3.8</v>
      </c>
      <c r="H56" s="77">
        <v>4.2</v>
      </c>
    </row>
    <row r="57" spans="1:8" s="1" customFormat="1" ht="12.75">
      <c r="A57" s="35" t="s">
        <v>110</v>
      </c>
      <c r="B57" s="16" t="s">
        <v>80</v>
      </c>
      <c r="C57" s="77">
        <v>1.543</v>
      </c>
      <c r="D57" s="77">
        <v>1.488</v>
      </c>
      <c r="E57" s="77">
        <v>1.6</v>
      </c>
      <c r="F57" s="77">
        <v>1.7</v>
      </c>
      <c r="G57" s="77">
        <v>2.8</v>
      </c>
      <c r="H57" s="77">
        <v>5.4</v>
      </c>
    </row>
    <row r="58" spans="1:8" s="1" customFormat="1" ht="13.5">
      <c r="A58" s="81" t="s">
        <v>37</v>
      </c>
      <c r="B58" s="16" t="s">
        <v>80</v>
      </c>
      <c r="C58" s="77"/>
      <c r="D58" s="77"/>
      <c r="E58" s="77"/>
      <c r="F58" s="77"/>
      <c r="G58" s="77"/>
      <c r="H58" s="77"/>
    </row>
    <row r="59" spans="1:8" s="1" customFormat="1" ht="12.75">
      <c r="A59" s="35"/>
      <c r="B59" s="16" t="s">
        <v>80</v>
      </c>
      <c r="C59" s="32"/>
      <c r="D59" s="32"/>
      <c r="E59" s="32"/>
      <c r="F59" s="32"/>
      <c r="G59" s="32"/>
      <c r="H59" s="32"/>
    </row>
    <row r="60" spans="1:8" s="1" customFormat="1" ht="12.75">
      <c r="A60" s="35"/>
      <c r="B60" s="16" t="s">
        <v>80</v>
      </c>
      <c r="C60" s="32"/>
      <c r="D60" s="32"/>
      <c r="E60" s="32"/>
      <c r="F60" s="32"/>
      <c r="G60" s="32"/>
      <c r="H60" s="32"/>
    </row>
    <row r="61" spans="1:8" s="1" customFormat="1" ht="12.75">
      <c r="A61" s="31" t="s">
        <v>38</v>
      </c>
      <c r="B61" s="16" t="s">
        <v>80</v>
      </c>
      <c r="C61" s="80">
        <v>2.153</v>
      </c>
      <c r="D61" s="80">
        <v>1.14</v>
      </c>
      <c r="E61" s="80">
        <v>1.3</v>
      </c>
      <c r="F61" s="80">
        <v>1.5</v>
      </c>
      <c r="G61" s="80">
        <v>1.8</v>
      </c>
      <c r="H61" s="80">
        <v>2.1</v>
      </c>
    </row>
    <row r="62" spans="1:8" s="1" customFormat="1" ht="12.75">
      <c r="A62" s="35" t="s">
        <v>111</v>
      </c>
      <c r="B62" s="16" t="s">
        <v>80</v>
      </c>
      <c r="C62" s="32">
        <v>1.3</v>
      </c>
      <c r="D62" s="32">
        <v>1.14</v>
      </c>
      <c r="E62" s="32">
        <v>1.3</v>
      </c>
      <c r="F62" s="32">
        <v>1.5</v>
      </c>
      <c r="G62" s="32">
        <v>1.8</v>
      </c>
      <c r="H62" s="32">
        <v>2.1</v>
      </c>
    </row>
    <row r="63" spans="1:8" s="1" customFormat="1" ht="12.75">
      <c r="A63" s="35" t="s">
        <v>112</v>
      </c>
      <c r="B63" s="16" t="s">
        <v>80</v>
      </c>
      <c r="C63" s="32">
        <v>0.488</v>
      </c>
      <c r="D63" s="32">
        <v>0</v>
      </c>
      <c r="E63" s="32"/>
      <c r="F63" s="32"/>
      <c r="G63" s="32"/>
      <c r="H63" s="32"/>
    </row>
    <row r="64" spans="1:8" s="1" customFormat="1" ht="12.75">
      <c r="A64" s="35" t="s">
        <v>113</v>
      </c>
      <c r="B64" s="16" t="s">
        <v>80</v>
      </c>
      <c r="C64" s="32">
        <v>0.305</v>
      </c>
      <c r="D64" s="32">
        <v>0</v>
      </c>
      <c r="E64" s="32"/>
      <c r="F64" s="32"/>
      <c r="G64" s="32"/>
      <c r="H64" s="32"/>
    </row>
    <row r="65" spans="1:8" s="1" customFormat="1" ht="12.75">
      <c r="A65" s="35" t="s">
        <v>114</v>
      </c>
      <c r="B65" s="16" t="s">
        <v>80</v>
      </c>
      <c r="C65" s="32">
        <v>0.06</v>
      </c>
      <c r="D65" s="32">
        <v>0</v>
      </c>
      <c r="E65" s="32"/>
      <c r="F65" s="32"/>
      <c r="G65" s="32"/>
      <c r="H65" s="32"/>
    </row>
    <row r="66" spans="1:8" s="1" customFormat="1" ht="12.75">
      <c r="A66" s="35"/>
      <c r="B66" s="16"/>
      <c r="C66" s="32"/>
      <c r="D66" s="32"/>
      <c r="E66" s="32"/>
      <c r="F66" s="32"/>
      <c r="G66" s="32"/>
      <c r="H66" s="32"/>
    </row>
    <row r="67" spans="1:8" s="1" customFormat="1" ht="13.5">
      <c r="A67" s="82" t="s">
        <v>39</v>
      </c>
      <c r="B67" s="83" t="s">
        <v>80</v>
      </c>
      <c r="C67" s="80">
        <v>65.329</v>
      </c>
      <c r="D67" s="80">
        <v>12.751</v>
      </c>
      <c r="E67" s="77">
        <f>(E68+E79+E82+E97+E103)</f>
        <v>0</v>
      </c>
      <c r="F67" s="77">
        <f>(F68+F79+F82+F97+F103)</f>
        <v>0</v>
      </c>
      <c r="G67" s="77">
        <f>(G68+G79+G82+G97+G103)</f>
        <v>0</v>
      </c>
      <c r="H67" s="77">
        <f>(H68+H79+H82+H97+H103)</f>
        <v>0</v>
      </c>
    </row>
    <row r="68" spans="1:8" s="1" customFormat="1" ht="12.75">
      <c r="A68" s="22" t="s">
        <v>23</v>
      </c>
      <c r="B68" s="84" t="s">
        <v>80</v>
      </c>
      <c r="C68" s="77">
        <v>34.979</v>
      </c>
      <c r="D68" s="77">
        <v>7.827</v>
      </c>
      <c r="E68" s="80"/>
      <c r="F68" s="80"/>
      <c r="G68" s="80"/>
      <c r="H68" s="80"/>
    </row>
    <row r="69" spans="1:8" s="1" customFormat="1" ht="12.75">
      <c r="A69" s="35" t="s">
        <v>115</v>
      </c>
      <c r="B69" s="16" t="s">
        <v>80</v>
      </c>
      <c r="C69" s="32">
        <v>0</v>
      </c>
      <c r="D69" s="32">
        <v>7.827</v>
      </c>
      <c r="E69" s="32"/>
      <c r="F69" s="32"/>
      <c r="G69" s="32"/>
      <c r="H69" s="32"/>
    </row>
    <row r="70" spans="1:8" s="1" customFormat="1" ht="12.75">
      <c r="A70" s="35" t="s">
        <v>116</v>
      </c>
      <c r="B70" s="16" t="s">
        <v>80</v>
      </c>
      <c r="C70" s="32">
        <v>5.017</v>
      </c>
      <c r="D70" s="32"/>
      <c r="E70" s="32"/>
      <c r="F70" s="32"/>
      <c r="G70" s="32"/>
      <c r="H70" s="32"/>
    </row>
    <row r="71" spans="1:8" s="1" customFormat="1" ht="12.75">
      <c r="A71" s="35" t="s">
        <v>117</v>
      </c>
      <c r="B71" s="16" t="s">
        <v>80</v>
      </c>
      <c r="C71" s="32">
        <v>29.962</v>
      </c>
      <c r="D71" s="32"/>
      <c r="E71" s="32"/>
      <c r="F71" s="32"/>
      <c r="G71" s="32"/>
      <c r="H71" s="32"/>
    </row>
    <row r="72" spans="1:8" s="1" customFormat="1" ht="12.75">
      <c r="A72" s="35" t="s">
        <v>118</v>
      </c>
      <c r="B72" s="16" t="s">
        <v>80</v>
      </c>
      <c r="C72" s="32"/>
      <c r="D72" s="32">
        <v>4.924</v>
      </c>
      <c r="E72" s="32"/>
      <c r="F72" s="32"/>
      <c r="G72" s="32"/>
      <c r="H72" s="32"/>
    </row>
    <row r="73" spans="1:8" s="1" customFormat="1" ht="12.75">
      <c r="A73" s="27" t="s">
        <v>26</v>
      </c>
      <c r="B73" s="16" t="s">
        <v>80</v>
      </c>
      <c r="C73" s="78"/>
      <c r="D73" s="78"/>
      <c r="E73" s="78"/>
      <c r="F73" s="78"/>
      <c r="G73" s="78"/>
      <c r="H73" s="78"/>
    </row>
    <row r="74" spans="1:8" s="1" customFormat="1" ht="12.75">
      <c r="A74" s="35" t="s">
        <v>70</v>
      </c>
      <c r="B74" s="16" t="s">
        <v>80</v>
      </c>
      <c r="C74" s="32"/>
      <c r="D74" s="32"/>
      <c r="E74" s="32"/>
      <c r="F74" s="32"/>
      <c r="G74" s="32"/>
      <c r="H74" s="32"/>
    </row>
    <row r="75" spans="1:8" s="1" customFormat="1" ht="12.75">
      <c r="A75" s="35"/>
      <c r="B75" s="16" t="s">
        <v>80</v>
      </c>
      <c r="C75" s="32"/>
      <c r="D75" s="32"/>
      <c r="E75" s="32"/>
      <c r="F75" s="32"/>
      <c r="G75" s="32"/>
      <c r="H75" s="32"/>
    </row>
    <row r="76" spans="1:8" s="1" customFormat="1" ht="12.75">
      <c r="A76" s="27" t="s">
        <v>27</v>
      </c>
      <c r="B76" s="16" t="s">
        <v>80</v>
      </c>
      <c r="C76" s="78"/>
      <c r="D76" s="78"/>
      <c r="E76" s="78"/>
      <c r="F76" s="78"/>
      <c r="G76" s="78"/>
      <c r="H76" s="78"/>
    </row>
    <row r="77" spans="1:8" s="1" customFormat="1" ht="12.75">
      <c r="A77" s="35" t="s">
        <v>70</v>
      </c>
      <c r="B77" s="16" t="s">
        <v>80</v>
      </c>
      <c r="C77" s="32"/>
      <c r="D77" s="32"/>
      <c r="E77" s="32"/>
      <c r="F77" s="32"/>
      <c r="G77" s="32"/>
      <c r="H77" s="32"/>
    </row>
    <row r="78" spans="1:8" s="1" customFormat="1" ht="12.75">
      <c r="A78" s="35"/>
      <c r="B78" s="16" t="s">
        <v>80</v>
      </c>
      <c r="C78" s="77"/>
      <c r="D78" s="77"/>
      <c r="E78" s="77"/>
      <c r="F78" s="77"/>
      <c r="G78" s="77"/>
      <c r="H78" s="77"/>
    </row>
    <row r="79" spans="1:8" s="1" customFormat="1" ht="12.75">
      <c r="A79" s="29" t="s">
        <v>28</v>
      </c>
      <c r="B79" s="16" t="s">
        <v>80</v>
      </c>
      <c r="C79" s="80">
        <v>28.34</v>
      </c>
      <c r="D79" s="80">
        <v>0</v>
      </c>
      <c r="E79" s="80"/>
      <c r="F79" s="80"/>
      <c r="G79" s="80"/>
      <c r="H79" s="80"/>
    </row>
    <row r="80" spans="1:8" s="1" customFormat="1" ht="12.75">
      <c r="A80" s="35" t="s">
        <v>119</v>
      </c>
      <c r="B80" s="16" t="s">
        <v>80</v>
      </c>
      <c r="C80" s="32">
        <v>0</v>
      </c>
      <c r="D80" s="32">
        <v>0</v>
      </c>
      <c r="E80" s="32"/>
      <c r="F80" s="32"/>
      <c r="G80" s="32"/>
      <c r="H80" s="32"/>
    </row>
    <row r="81" spans="1:8" s="1" customFormat="1" ht="12.75">
      <c r="A81" s="35" t="s">
        <v>120</v>
      </c>
      <c r="B81" s="16" t="s">
        <v>80</v>
      </c>
      <c r="C81" s="32">
        <v>28.34</v>
      </c>
      <c r="D81" s="32">
        <v>0</v>
      </c>
      <c r="E81" s="32"/>
      <c r="F81" s="32"/>
      <c r="G81" s="32"/>
      <c r="H81" s="32"/>
    </row>
    <row r="82" spans="1:8" s="1" customFormat="1" ht="25.5">
      <c r="A82" s="31" t="s">
        <v>30</v>
      </c>
      <c r="B82" s="16" t="s">
        <v>80</v>
      </c>
      <c r="C82" s="80">
        <v>0</v>
      </c>
      <c r="D82" s="80">
        <v>0</v>
      </c>
      <c r="E82" s="80"/>
      <c r="F82" s="80"/>
      <c r="G82" s="80"/>
      <c r="H82" s="80"/>
    </row>
    <row r="83" spans="1:8" s="1" customFormat="1" ht="12.75">
      <c r="A83" s="35" t="s">
        <v>121</v>
      </c>
      <c r="B83" s="16" t="s">
        <v>80</v>
      </c>
      <c r="C83" s="32"/>
      <c r="D83" s="32">
        <v>0</v>
      </c>
      <c r="E83" s="32"/>
      <c r="F83" s="32"/>
      <c r="G83" s="32"/>
      <c r="H83" s="32"/>
    </row>
    <row r="84" spans="1:8" s="1" customFormat="1" ht="12.75">
      <c r="A84" s="35" t="s">
        <v>122</v>
      </c>
      <c r="B84" s="16" t="s">
        <v>80</v>
      </c>
      <c r="C84" s="32"/>
      <c r="D84" s="32">
        <v>0</v>
      </c>
      <c r="E84" s="32"/>
      <c r="F84" s="32"/>
      <c r="G84" s="32"/>
      <c r="H84" s="32"/>
    </row>
    <row r="85" spans="1:8" s="1" customFormat="1" ht="12.75">
      <c r="A85" s="35" t="s">
        <v>123</v>
      </c>
      <c r="B85" s="16" t="s">
        <v>80</v>
      </c>
      <c r="C85" s="32"/>
      <c r="D85" s="32">
        <v>0</v>
      </c>
      <c r="E85" s="32"/>
      <c r="F85" s="32"/>
      <c r="G85" s="32"/>
      <c r="H85" s="32"/>
    </row>
    <row r="86" spans="1:8" s="1" customFormat="1" ht="12.75">
      <c r="A86" s="35" t="s">
        <v>124</v>
      </c>
      <c r="B86" s="16" t="s">
        <v>80</v>
      </c>
      <c r="C86" s="32"/>
      <c r="D86" s="32">
        <v>0</v>
      </c>
      <c r="E86" s="32"/>
      <c r="F86" s="32"/>
      <c r="G86" s="32"/>
      <c r="H86" s="32"/>
    </row>
    <row r="87" spans="1:8" s="1" customFormat="1" ht="12.75">
      <c r="A87" s="31" t="s">
        <v>32</v>
      </c>
      <c r="B87" s="16" t="s">
        <v>80</v>
      </c>
      <c r="C87" s="80"/>
      <c r="D87" s="80"/>
      <c r="E87" s="80"/>
      <c r="F87" s="80"/>
      <c r="G87" s="80"/>
      <c r="H87" s="80"/>
    </row>
    <row r="88" spans="1:8" s="1" customFormat="1" ht="12.75">
      <c r="A88" s="35" t="s">
        <v>70</v>
      </c>
      <c r="B88" s="16" t="s">
        <v>80</v>
      </c>
      <c r="C88" s="32"/>
      <c r="D88" s="32"/>
      <c r="E88" s="32"/>
      <c r="F88" s="32"/>
      <c r="G88" s="32"/>
      <c r="H88" s="32"/>
    </row>
    <row r="89" spans="1:8" s="1" customFormat="1" ht="12.75">
      <c r="A89" s="35" t="s">
        <v>91</v>
      </c>
      <c r="B89" s="16" t="s">
        <v>80</v>
      </c>
      <c r="C89" s="32"/>
      <c r="D89" s="32"/>
      <c r="E89" s="32"/>
      <c r="F89" s="32"/>
      <c r="G89" s="32"/>
      <c r="H89" s="32"/>
    </row>
    <row r="90" spans="1:8" s="1" customFormat="1" ht="38.25" customHeight="1">
      <c r="A90" s="31" t="s">
        <v>33</v>
      </c>
      <c r="B90" s="16" t="s">
        <v>80</v>
      </c>
      <c r="C90" s="80">
        <v>0.42</v>
      </c>
      <c r="D90" s="80">
        <v>0.105</v>
      </c>
      <c r="E90" s="80"/>
      <c r="F90" s="80"/>
      <c r="G90" s="80"/>
      <c r="H90" s="80"/>
    </row>
    <row r="91" spans="1:8" s="1" customFormat="1" ht="12.75">
      <c r="A91" s="35" t="s">
        <v>125</v>
      </c>
      <c r="B91" s="16" t="s">
        <v>80</v>
      </c>
      <c r="C91" s="32">
        <v>0.42</v>
      </c>
      <c r="D91" s="32">
        <v>0.105</v>
      </c>
      <c r="E91" s="32"/>
      <c r="F91" s="32"/>
      <c r="G91" s="32"/>
      <c r="H91" s="32"/>
    </row>
    <row r="92" spans="1:8" s="1" customFormat="1" ht="12.75">
      <c r="A92" s="35" t="s">
        <v>91</v>
      </c>
      <c r="B92" s="16" t="s">
        <v>80</v>
      </c>
      <c r="C92" s="85"/>
      <c r="D92" s="85"/>
      <c r="E92" s="85"/>
      <c r="F92" s="85"/>
      <c r="G92" s="85"/>
      <c r="H92" s="85"/>
    </row>
    <row r="93" spans="1:8" s="1" customFormat="1" ht="12.75">
      <c r="A93" s="31" t="s">
        <v>34</v>
      </c>
      <c r="B93" s="16" t="s">
        <v>80</v>
      </c>
      <c r="C93" s="86"/>
      <c r="D93" s="86"/>
      <c r="E93" s="86"/>
      <c r="F93" s="86"/>
      <c r="G93" s="86"/>
      <c r="H93" s="86"/>
    </row>
    <row r="94" spans="1:8" s="1" customFormat="1" ht="12.75">
      <c r="A94" s="35" t="s">
        <v>70</v>
      </c>
      <c r="B94" s="16" t="s">
        <v>80</v>
      </c>
      <c r="C94" s="85"/>
      <c r="D94" s="85"/>
      <c r="E94" s="85"/>
      <c r="F94" s="85"/>
      <c r="G94" s="85"/>
      <c r="H94" s="85"/>
    </row>
    <row r="95" spans="1:8" s="1" customFormat="1" ht="12.75">
      <c r="A95" s="35" t="s">
        <v>91</v>
      </c>
      <c r="B95" s="16" t="s">
        <v>80</v>
      </c>
      <c r="C95" s="85"/>
      <c r="D95" s="85"/>
      <c r="E95" s="85"/>
      <c r="F95" s="85"/>
      <c r="G95" s="85"/>
      <c r="H95" s="85"/>
    </row>
    <row r="96" spans="1:8" s="1" customFormat="1" ht="12.75">
      <c r="A96" s="31" t="s">
        <v>35</v>
      </c>
      <c r="B96" s="16" t="s">
        <v>80</v>
      </c>
      <c r="C96" s="80">
        <v>1.359</v>
      </c>
      <c r="D96" s="80">
        <v>3.911</v>
      </c>
      <c r="E96" s="80"/>
      <c r="F96" s="80"/>
      <c r="G96" s="80"/>
      <c r="H96" s="80"/>
    </row>
    <row r="97" spans="1:8" s="1" customFormat="1" ht="13.5">
      <c r="A97" s="81" t="s">
        <v>36</v>
      </c>
      <c r="B97" s="16" t="s">
        <v>80</v>
      </c>
      <c r="C97" s="77">
        <v>1.359</v>
      </c>
      <c r="D97" s="77">
        <v>3.911</v>
      </c>
      <c r="E97" s="77"/>
      <c r="F97" s="77"/>
      <c r="G97" s="77"/>
      <c r="H97" s="77"/>
    </row>
    <row r="98" spans="1:8" s="1" customFormat="1" ht="12.75">
      <c r="A98" s="35" t="s">
        <v>126</v>
      </c>
      <c r="B98" s="16" t="s">
        <v>80</v>
      </c>
      <c r="C98" s="77">
        <v>0</v>
      </c>
      <c r="D98" s="77">
        <v>0.952</v>
      </c>
      <c r="E98" s="77"/>
      <c r="F98" s="77"/>
      <c r="G98" s="77"/>
      <c r="H98" s="77"/>
    </row>
    <row r="99" spans="1:8" s="1" customFormat="1" ht="12.75">
      <c r="A99" s="35" t="s">
        <v>127</v>
      </c>
      <c r="B99" s="16" t="s">
        <v>80</v>
      </c>
      <c r="C99" s="77">
        <v>1.359</v>
      </c>
      <c r="D99" s="77">
        <v>2.959</v>
      </c>
      <c r="E99" s="77"/>
      <c r="F99" s="77"/>
      <c r="G99" s="77"/>
      <c r="H99" s="77"/>
    </row>
    <row r="100" spans="1:8" s="1" customFormat="1" ht="13.5">
      <c r="A100" s="81" t="s">
        <v>37</v>
      </c>
      <c r="B100" s="16" t="s">
        <v>80</v>
      </c>
      <c r="C100" s="77"/>
      <c r="D100" s="77"/>
      <c r="E100" s="77"/>
      <c r="F100" s="77"/>
      <c r="G100" s="77"/>
      <c r="H100" s="77"/>
    </row>
    <row r="101" spans="1:8" s="1" customFormat="1" ht="12.75">
      <c r="A101" s="35" t="s">
        <v>70</v>
      </c>
      <c r="B101" s="16" t="s">
        <v>80</v>
      </c>
      <c r="C101" s="32"/>
      <c r="D101" s="32"/>
      <c r="E101" s="32"/>
      <c r="F101" s="32"/>
      <c r="G101" s="32"/>
      <c r="H101" s="32"/>
    </row>
    <row r="102" spans="1:8" s="1" customFormat="1" ht="12.75">
      <c r="A102" s="35" t="s">
        <v>91</v>
      </c>
      <c r="B102" s="16" t="s">
        <v>80</v>
      </c>
      <c r="C102" s="77"/>
      <c r="D102" s="77"/>
      <c r="E102" s="77"/>
      <c r="F102" s="77"/>
      <c r="G102" s="77"/>
      <c r="H102" s="77"/>
    </row>
    <row r="103" spans="1:8" s="1" customFormat="1" ht="12.75">
      <c r="A103" s="31" t="s">
        <v>38</v>
      </c>
      <c r="B103" s="16" t="s">
        <v>80</v>
      </c>
      <c r="C103" s="80">
        <v>0.231</v>
      </c>
      <c r="D103" s="80">
        <v>0.908</v>
      </c>
      <c r="E103" s="80"/>
      <c r="F103" s="80"/>
      <c r="G103" s="80"/>
      <c r="H103" s="80"/>
    </row>
    <row r="104" spans="1:8" s="1" customFormat="1" ht="12.75">
      <c r="A104" s="35" t="s">
        <v>128</v>
      </c>
      <c r="B104" s="16" t="s">
        <v>80</v>
      </c>
      <c r="C104" s="32">
        <v>0</v>
      </c>
      <c r="D104" s="32">
        <v>0.077</v>
      </c>
      <c r="E104" s="32"/>
      <c r="F104" s="32"/>
      <c r="G104" s="32"/>
      <c r="H104" s="32"/>
    </row>
    <row r="105" spans="1:8" s="1" customFormat="1" ht="12.75">
      <c r="A105" s="35" t="s">
        <v>129</v>
      </c>
      <c r="B105" s="16" t="s">
        <v>80</v>
      </c>
      <c r="C105" s="32"/>
      <c r="D105" s="32">
        <v>0.831</v>
      </c>
      <c r="E105" s="32"/>
      <c r="F105" s="32"/>
      <c r="G105" s="32"/>
      <c r="H105" s="32"/>
    </row>
  </sheetData>
  <sheetProtection selectLockedCells="1" selectUnlockedCells="1"/>
  <mergeCells count="7">
    <mergeCell ref="A6:A7"/>
    <mergeCell ref="B6:B7"/>
    <mergeCell ref="C6:D6"/>
    <mergeCell ref="E1:F1"/>
    <mergeCell ref="A2:F2"/>
    <mergeCell ref="A3:F3"/>
    <mergeCell ref="A4:F4"/>
  </mergeCells>
  <printOptions/>
  <pageMargins left="0.9055555555555556" right="0.31527777777777777" top="0.7479166666666667" bottom="0.7479166666666667" header="0.5118055555555555" footer="0.5118055555555555"/>
  <pageSetup fitToHeight="3" fitToWidth="3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PlahutaLS</cp:lastModifiedBy>
  <cp:lastPrinted>2010-09-22T05:49:18Z</cp:lastPrinted>
  <dcterms:modified xsi:type="dcterms:W3CDTF">2010-09-22T05:49:56Z</dcterms:modified>
  <cp:category/>
  <cp:version/>
  <cp:contentType/>
  <cp:contentStatus/>
</cp:coreProperties>
</file>